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香港UPS南美非洲蓝单特惠价" sheetId="124" r:id="rId52"/>
    <sheet name="大陆UPS红单特惠价" sheetId="62" r:id="rId53"/>
    <sheet name="大陆UPS蓝单特惠价" sheetId="63" r:id="rId54"/>
    <sheet name="大陆UPS南美非洲红蓝单特惠价" sheetId="74" r:id="rId55"/>
    <sheet name="大陆UPS南美非洲分区表" sheetId="122" r:id="rId56"/>
    <sheet name="大陆UPS红单除6000小货价" sheetId="82" r:id="rId57"/>
    <sheet name="大陆UPS蓝单除6000小货价" sheetId="83" r:id="rId58"/>
    <sheet name="UPS进口到香港-JK价 " sheetId="64" r:id="rId59"/>
    <sheet name="DHL进口到香港价格" sheetId="84" r:id="rId60"/>
    <sheet name="DHL进口到香港分区表" sheetId="85" r:id="rId61"/>
    <sheet name="大陆ARAMEX专线价格" sheetId="65" r:id="rId62"/>
    <sheet name="大陆EMS" sheetId="66" r:id="rId63"/>
    <sheet name="Sheet1" sheetId="69" r:id="rId64"/>
  </sheets>
  <calcPr calcId="144525"/>
</workbook>
</file>

<file path=xl/sharedStrings.xml><?xml version="1.0" encoding="utf-8"?>
<sst xmlns="http://schemas.openxmlformats.org/spreadsheetml/2006/main" count="13529" uniqueCount="4901">
  <si>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</si>
  <si>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</si>
  <si>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</si>
  <si>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</si>
  <si>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</si>
  <si>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</si>
  <si>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</si>
  <si>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</si>
  <si>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</si>
  <si>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</si>
  <si>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</si>
  <si>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</si>
  <si>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</si>
  <si>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</si>
  <si>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</si>
  <si>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</si>
  <si>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</si>
  <si>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</si>
  <si>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</si>
  <si>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</si>
  <si>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</si>
  <si>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</si>
  <si>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</si>
  <si>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</si>
  <si>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</si>
  <si>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</si>
  <si>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</si>
  <si>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</si>
  <si>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</si>
  <si>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</si>
  <si>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</si>
  <si>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</si>
  <si>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</si>
  <si>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</si>
  <si>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</si>
  <si>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</si>
  <si>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</si>
  <si>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</si>
  <si>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</si>
  <si>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</si>
  <si>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</si>
  <si>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</si>
  <si>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</si>
  <si>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</si>
  <si>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</si>
  <si>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</si>
  <si>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</si>
  <si>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</si>
  <si>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</si>
  <si>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</si>
  <si>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</si>
  <si>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</si>
  <si>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</si>
  <si>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</si>
  <si>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</si>
  <si>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</si>
  <si>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</si>
  <si>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</si>
  <si>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</si>
  <si>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</si>
  <si>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</si>
  <si>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</si>
  <si>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</si>
  <si>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</si>
  <si>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</si>
  <si>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</si>
  <si>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</si>
  <si>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</si>
  <si>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</si>
  <si>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</si>
  <si>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</si>
  <si>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</si>
  <si>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</si>
  <si>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</si>
  <si>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</si>
  <si>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</si>
  <si>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</si>
  <si>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</si>
  <si>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</si>
  <si>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</si>
  <si>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</si>
  <si>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</si>
  <si>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</si>
  <si>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</si>
  <si>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</si>
  <si>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</si>
  <si>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</si>
  <si>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</si>
  <si>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</si>
  <si>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</si>
  <si>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</si>
  <si>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</si>
  <si>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</si>
  <si>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</si>
  <si>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</si>
  <si>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</si>
  <si>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</si>
  <si>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</si>
  <si>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</si>
  <si>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</si>
  <si>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</si>
  <si>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</si>
  <si>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</si>
  <si>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</si>
  <si>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</si>
  <si>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</si>
  <si>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</si>
  <si>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</si>
  <si>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</si>
  <si>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</si>
  <si>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</si>
  <si>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</si>
  <si>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</si>
  <si>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</si>
  <si>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</si>
  <si>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</si>
  <si>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</si>
  <si>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</si>
  <si>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</si>
  <si>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</si>
  <si>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</si>
  <si>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</si>
  <si>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</si>
  <si>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</si>
  <si>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</si>
  <si>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</si>
  <si>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</si>
  <si>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</si>
  <si>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</si>
  <si>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</si>
  <si>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</si>
  <si>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</si>
  <si>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</si>
  <si>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</si>
  <si>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</si>
  <si>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</si>
  <si>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</si>
  <si>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</si>
  <si>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</si>
  <si>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</si>
  <si>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</si>
  <si>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</si>
  <si>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</si>
  <si>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</si>
  <si>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</si>
  <si>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</si>
  <si>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</si>
  <si>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</si>
  <si>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</si>
  <si>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</si>
  <si>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</si>
  <si>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</si>
  <si>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</si>
  <si>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</si>
  <si>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</si>
  <si>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</si>
  <si>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</si>
  <si>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</si>
  <si>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</si>
  <si>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</si>
  <si>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</si>
  <si>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</si>
  <si>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</si>
  <si>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</si>
  <si>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</si>
  <si>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</si>
  <si>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</si>
  <si>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</si>
  <si>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</si>
  <si>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</si>
  <si>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</si>
  <si>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</si>
  <si>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</si>
  <si>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</si>
  <si>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</si>
  <si>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</si>
  <si>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</si>
  <si>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</si>
  <si>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</si>
  <si>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</si>
  <si>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</si>
  <si>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</si>
  <si>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</si>
  <si>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</si>
  <si>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</si>
  <si>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</si>
  <si>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</si>
  <si>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</si>
  <si>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</si>
  <si>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</si>
  <si>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</si>
  <si>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</si>
  <si>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</si>
  <si>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</si>
  <si>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</si>
  <si>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</si>
  <si>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</si>
  <si>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</si>
  <si>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</si>
  <si>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</si>
  <si>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</si>
  <si>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</si>
  <si>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</si>
  <si>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</si>
  <si>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</si>
  <si>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</si>
  <si>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</si>
  <si>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</si>
  <si>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</si>
  <si>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</si>
  <si>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</si>
  <si>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</si>
  <si>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</si>
  <si>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</si>
  <si>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</si>
  <si>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</si>
  <si>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</si>
  <si>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</si>
  <si>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</si>
  <si>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</si>
  <si>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</si>
  <si>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</si>
  <si>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</si>
  <si>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</si>
  <si>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</si>
  <si>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</si>
  <si>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</si>
  <si>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</si>
  <si>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</si>
  <si>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</si>
  <si>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</si>
  <si>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</si>
  <si>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</si>
  <si>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</si>
  <si>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</si>
  <si>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</si>
  <si>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</si>
  <si>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</si>
  <si>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</si>
  <si>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</si>
  <si>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</si>
  <si>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</si>
  <si>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</si>
  <si>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</si>
  <si>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</si>
  <si>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</si>
  <si>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</si>
  <si>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</si>
  <si>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</si>
  <si>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</si>
  <si>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</si>
  <si>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</si>
  <si>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</si>
  <si>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</si>
  <si>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</si>
  <si>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</si>
  <si>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</si>
  <si>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</si>
  <si>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</si>
  <si>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</si>
  <si>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前（敏感货及仿牌请来电咨询我司相关销售人员）.2021年4月15日执行，排仓费12元/KG，可以接防疫物品需另加10元/KG中港费，11-14区欧洲国家申报不低于51美金/KG。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</si>
  <si>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</si>
  <si>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</si>
  <si>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</si>
  <si>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</si>
  <si>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</si>
  <si>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</si>
  <si>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</si>
  <si>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</si>
  <si>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</si>
  <si>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</si>
  <si>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</si>
  <si>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</si>
  <si>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</si>
  <si>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</si>
  <si>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</si>
  <si>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</si>
  <si>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</si>
  <si>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</si>
  <si>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</si>
  <si>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</si>
  <si>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</si>
  <si>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</si>
  <si>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</si>
  <si>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</si>
  <si>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</si>
  <si>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</si>
  <si>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</si>
  <si>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</si>
  <si>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</si>
  <si>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</si>
  <si>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</si>
  <si>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</si>
  <si>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</si>
  <si>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</si>
  <si>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</si>
  <si>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</si>
  <si>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</si>
  <si>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</si>
  <si>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</si>
  <si>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</si>
  <si>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</si>
  <si>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</si>
  <si>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</si>
  <si>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</si>
  <si>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</si>
  <si>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</si>
  <si>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</si>
  <si>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</si>
  <si>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</si>
  <si>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</si>
  <si>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</si>
  <si>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</si>
  <si>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</si>
  <si>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</si>
  <si>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</si>
  <si>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</si>
  <si>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</si>
  <si>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</si>
  <si>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</si>
  <si>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</si>
  <si>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</si>
  <si>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</si>
  <si>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</si>
  <si>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</si>
  <si>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</si>
  <si>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</si>
  <si>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</si>
  <si>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</si>
  <si>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</si>
  <si>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</si>
  <si>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</si>
  <si>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</si>
  <si>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</si>
  <si>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</si>
  <si>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</si>
  <si>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</si>
  <si>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</si>
  <si>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</si>
  <si>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</si>
  <si>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</si>
  <si>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</si>
  <si>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</si>
  <si>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</si>
  <si>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</si>
  <si>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</si>
  <si>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</si>
  <si>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</si>
  <si>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</si>
  <si>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</si>
  <si>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</si>
  <si>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</si>
  <si>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</si>
  <si>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</si>
  <si>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</si>
  <si>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</si>
  <si>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</si>
  <si>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</si>
  <si>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</si>
  <si>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</si>
  <si>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</si>
  <si>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</si>
  <si>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</si>
  <si>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</si>
  <si>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</si>
  <si>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</si>
  <si>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</si>
  <si>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</si>
  <si>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</si>
  <si>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</si>
  <si>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</si>
  <si>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</si>
  <si>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</si>
  <si>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</si>
  <si>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</si>
  <si>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</si>
  <si>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</si>
  <si>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</si>
  <si>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</si>
  <si>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</si>
  <si>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</si>
  <si>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</si>
  <si>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</si>
  <si>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</si>
  <si>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</si>
  <si>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</si>
  <si>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</si>
  <si>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</si>
  <si>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</si>
  <si>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</si>
  <si>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</si>
  <si>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</si>
  <si>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</si>
  <si>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</si>
  <si>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</si>
  <si>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</si>
  <si>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</si>
  <si>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</si>
  <si>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</si>
  <si>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</si>
  <si>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</si>
  <si>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</si>
  <si>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</si>
  <si>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</si>
  <si>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</si>
  <si>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</si>
  <si>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</si>
  <si>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</si>
  <si>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</si>
  <si>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</si>
  <si>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</si>
  <si>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</si>
  <si>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</si>
  <si>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</si>
  <si>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</si>
  <si>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</si>
  <si>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</si>
  <si>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</si>
  <si>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</si>
  <si>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</si>
  <si>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</si>
  <si>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</si>
  <si>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</si>
  <si>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</si>
  <si>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</si>
  <si>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</si>
  <si>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</si>
  <si>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</si>
  <si>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</si>
  <si>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</si>
  <si>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</si>
  <si>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</si>
  <si>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</si>
  <si>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</si>
  <si>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</si>
  <si>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</si>
  <si>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</si>
  <si>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</si>
  <si>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</si>
  <si>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</si>
  <si>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</si>
  <si>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</si>
  <si>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</si>
  <si>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</si>
  <si>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</si>
  <si>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</si>
  <si>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</si>
  <si>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</si>
  <si>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</si>
  <si>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</si>
  <si>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</si>
  <si>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</si>
  <si>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</si>
  <si>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</si>
  <si>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</si>
  <si>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</si>
  <si>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</si>
  <si>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</si>
  <si>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</si>
  <si>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</si>
  <si>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</si>
  <si>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</si>
  <si>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</si>
  <si>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</si>
  <si>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</si>
  <si>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</si>
  <si>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</si>
  <si>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</si>
  <si>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</si>
  <si>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</si>
  <si>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</si>
  <si>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</si>
  <si>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</si>
  <si>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</si>
  <si>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</si>
  <si>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</si>
  <si>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</si>
  <si>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</si>
  <si>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</si>
  <si>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</si>
  <si>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</si>
  <si>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</si>
  <si>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</si>
  <si>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</si>
  <si>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</si>
  <si>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</si>
  <si>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</si>
  <si>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</si>
  <si>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</si>
  <si>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</si>
  <si>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</si>
  <si>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</si>
  <si>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</si>
  <si>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</si>
  <si>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</si>
  <si>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</si>
  <si>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</si>
  <si>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</si>
  <si>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</si>
  <si>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</si>
  <si>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</si>
  <si>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</si>
  <si>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</si>
  <si>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</si>
  <si>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</si>
  <si>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</si>
  <si>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</si>
  <si>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</si>
  <si>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</si>
  <si>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</si>
  <si>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</si>
  <si>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</si>
  <si>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</si>
  <si>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</si>
  <si>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</si>
  <si>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</si>
  <si>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</si>
  <si>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</si>
  <si>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</si>
  <si>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</si>
  <si>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</si>
  <si>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</si>
  <si>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</si>
  <si>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</si>
  <si>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</si>
  <si>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</si>
  <si>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</si>
  <si>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</si>
  <si>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</si>
  <si>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</si>
  <si>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</si>
  <si>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</si>
  <si>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</si>
  <si>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</si>
  <si>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</si>
  <si>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</si>
  <si>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</si>
  <si>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</si>
  <si>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</si>
  <si>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</si>
  <si>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</si>
  <si>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</si>
  <si>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</si>
  <si>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</si>
  <si>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</si>
  <si>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</si>
  <si>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</si>
  <si>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</si>
  <si>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</si>
  <si>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</si>
  <si>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</si>
  <si>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</si>
  <si>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</si>
  <si>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</si>
  <si>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</si>
  <si>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</si>
  <si>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</si>
  <si>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</si>
  <si>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</si>
  <si>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</si>
  <si>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</si>
  <si>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</si>
  <si>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</si>
  <si>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</si>
  <si>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</si>
  <si>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</si>
  <si>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</si>
  <si>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</si>
  <si>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</si>
  <si>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</si>
  <si>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</si>
  <si>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</si>
  <si>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</si>
  <si>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</si>
  <si>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</si>
  <si>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</si>
  <si>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</si>
  <si>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</si>
  <si>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</si>
  <si>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</si>
  <si>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</si>
  <si>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</si>
  <si>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</si>
  <si>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</si>
  <si>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</si>
  <si>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</si>
  <si>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</si>
  <si>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</si>
  <si>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</si>
  <si>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</si>
  <si>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</si>
  <si>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</si>
  <si>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</si>
  <si>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</si>
  <si>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</si>
  <si>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</si>
  <si>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</si>
  <si>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</si>
  <si>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</si>
  <si>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</si>
  <si>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</si>
  <si>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</si>
  <si>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</si>
  <si>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</si>
  <si>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</si>
  <si>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</si>
  <si>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</si>
  <si>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</si>
  <si>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</si>
  <si>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</si>
  <si>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</si>
  <si>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</si>
  <si>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</si>
  <si>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</si>
  <si>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</si>
  <si>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</si>
  <si>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</si>
  <si>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</si>
  <si>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</si>
  <si>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</si>
  <si>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</si>
  <si>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</si>
  <si>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</si>
  <si>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</si>
  <si>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</si>
  <si>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</si>
  <si>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</si>
  <si>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</si>
  <si>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</si>
  <si>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</si>
  <si>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</si>
  <si>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</si>
  <si>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</si>
  <si>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</si>
  <si>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</si>
  <si>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</si>
  <si>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</si>
  <si>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</si>
  <si>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</si>
  <si>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</si>
  <si>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</si>
  <si>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</si>
  <si>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</si>
  <si>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</si>
  <si>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</si>
  <si>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</si>
  <si>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</si>
  <si>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</si>
  <si>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</si>
  <si>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</si>
  <si>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</si>
  <si>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</si>
  <si>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</si>
  <si>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</si>
  <si>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</si>
  <si>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</si>
  <si>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</si>
  <si>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</si>
  <si>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</si>
  <si>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</si>
  <si>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</si>
  <si>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</si>
  <si>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</si>
  <si>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</si>
  <si>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</si>
  <si>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</si>
  <si>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</si>
  <si>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</si>
  <si>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</si>
  <si>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</si>
  <si>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</si>
  <si>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</si>
  <si>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</si>
  <si>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</si>
  <si>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</si>
  <si>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</si>
  <si>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</si>
  <si>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</si>
  <si>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</si>
  <si>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</si>
  <si>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</si>
  <si>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</si>
  <si>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</si>
  <si>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</si>
  <si>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</si>
  <si>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</si>
  <si>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</si>
  <si>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</si>
  <si>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</si>
  <si>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</si>
  <si>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</si>
  <si>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</si>
  <si>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</si>
  <si>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</si>
  <si>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</si>
  <si>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</si>
  <si>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</si>
  <si>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</si>
  <si>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</si>
  <si>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</si>
  <si>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</si>
  <si>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</si>
  <si>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</si>
  <si>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</si>
  <si>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</si>
  <si>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</si>
  <si>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</si>
  <si>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</si>
  <si>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</si>
  <si>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</si>
  <si>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</si>
  <si>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</si>
  <si>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</si>
  <si>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</si>
  <si>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</si>
  <si>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</si>
  <si>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</si>
  <si>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</si>
  <si>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</si>
  <si>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</si>
  <si>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</si>
  <si>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</si>
  <si>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</si>
  <si>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</si>
  <si>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</si>
  <si>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</si>
  <si>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</si>
  <si>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</si>
  <si>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</si>
  <si>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</si>
  <si>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</si>
  <si>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</si>
  <si>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</si>
  <si>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</si>
  <si>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</si>
  <si>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</si>
  <si>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</si>
  <si>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</si>
  <si>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</si>
  <si>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</si>
  <si>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</si>
  <si>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</si>
  <si>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</si>
  <si>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</si>
  <si>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</si>
  <si>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</si>
  <si>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</si>
  <si>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</si>
  <si>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</si>
  <si>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</si>
  <si>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</si>
  <si>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</si>
  <si>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</si>
  <si>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</si>
  <si>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</si>
  <si>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</si>
  <si>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</si>
  <si>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</si>
  <si>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</si>
  <si>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5，以上价格生效日期2021年4月1日，隔天提取。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</si>
  <si>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</si>
  <si>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</si>
  <si>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</si>
  <si>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</si>
  <si>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</si>
  <si>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</si>
  <si>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</si>
  <si>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</si>
  <si>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</si>
  <si>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</si>
  <si>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</si>
  <si>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</si>
  <si>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暂停中</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</si>
  <si>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</si>
  <si>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</si>
  <si>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</si>
  <si>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</si>
  <si>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</si>
  <si>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</si>
  <si>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</si>
  <si>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</si>
  <si>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</si>
  <si>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</si>
  <si>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</si>
  <si>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</si>
  <si>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</si>
  <si>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</si>
  <si>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</si>
  <si>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</si>
  <si>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</si>
  <si>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</si>
  <si>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</si>
  <si>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</si>
  <si>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</si>
  <si>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</si>
  <si>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此报价已含紧急附加费，另加排仓费5元/KG.针对亚马逊的货，必须做关税预付，关税手续费80元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</si>
  <si>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15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</si>
  <si>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</si>
  <si>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</si>
  <si>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</si>
  <si>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</si>
  <si>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</si>
  <si>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</si>
  <si>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</si>
  <si>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</si>
  <si>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</si>
  <si>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</si>
  <si>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</si>
  <si>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</si>
  <si>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</si>
  <si>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</si>
  <si>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</si>
  <si>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</si>
  <si>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</si>
  <si>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</si>
  <si>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</si>
  <si>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</si>
  <si>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</si>
  <si>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</si>
  <si>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</si>
  <si>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</si>
  <si>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</si>
  <si>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</si>
  <si>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</si>
  <si>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</si>
  <si>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</si>
  <si>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</si>
  <si>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</si>
  <si>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</si>
  <si>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</si>
  <si>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</si>
  <si>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</si>
  <si>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</si>
  <si>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</si>
  <si>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</si>
  <si>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</si>
  <si>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</si>
  <si>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</si>
  <si>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</si>
  <si>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</si>
  <si>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</si>
  <si>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</si>
  <si>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</si>
  <si>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</si>
  <si>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</si>
  <si>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</si>
  <si>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</si>
  <si>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</si>
  <si>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</si>
  <si>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</si>
  <si>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</si>
  <si>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</si>
  <si>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</si>
  <si>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</si>
  <si>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</si>
  <si>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</si>
  <si>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</si>
  <si>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</si>
  <si>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</si>
  <si>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</si>
  <si>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</si>
  <si>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</si>
  <si>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</si>
  <si>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</si>
  <si>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</si>
  <si>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</si>
  <si>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</si>
  <si>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</si>
  <si>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</si>
  <si>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</si>
  <si>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</si>
  <si>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</si>
  <si>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</si>
  <si>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</si>
  <si>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</si>
  <si>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</si>
  <si>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</si>
  <si>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</si>
  <si>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</si>
  <si>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</si>
  <si>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</si>
  <si>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</si>
  <si>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</si>
  <si>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</si>
  <si>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</si>
  <si>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</si>
  <si>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</si>
  <si>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</si>
  <si>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</si>
  <si>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</si>
  <si>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</si>
  <si>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</si>
  <si>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</si>
  <si>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</si>
  <si>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</si>
  <si>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</si>
  <si>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</si>
  <si>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</si>
  <si>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</si>
  <si>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</si>
  <si>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</si>
  <si>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</si>
  <si>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</si>
  <si>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</si>
  <si>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</si>
  <si>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</si>
  <si>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</si>
  <si>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</si>
  <si>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</si>
  <si>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</si>
  <si>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</si>
  <si>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</si>
  <si>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</si>
  <si>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</si>
  <si>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</si>
  <si>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</si>
  <si>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</si>
  <si>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</si>
  <si>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</si>
  <si>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</si>
  <si>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</si>
  <si>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</si>
  <si>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</si>
  <si>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</si>
  <si>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</si>
  <si>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</si>
  <si>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</si>
  <si>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</si>
  <si>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</si>
  <si>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</si>
  <si>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</si>
  <si>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</si>
  <si>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</si>
  <si>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</si>
  <si>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</si>
  <si>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</si>
  <si>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</si>
  <si>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</si>
  <si>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</si>
  <si>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</si>
  <si>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</si>
  <si>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</si>
  <si>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</si>
  <si>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</si>
  <si>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</si>
  <si>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</si>
  <si>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</si>
  <si>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</si>
  <si>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</si>
  <si>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</si>
  <si>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</si>
  <si>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</si>
  <si>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</si>
  <si>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</si>
  <si>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</si>
  <si>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</si>
  <si>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</si>
  <si>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</si>
  <si>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</si>
  <si>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</si>
  <si>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</si>
  <si>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</si>
  <si>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</si>
  <si>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</si>
  <si>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</si>
  <si>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</si>
  <si>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</si>
  <si>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</si>
  <si>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</si>
  <si>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</si>
  <si>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</si>
  <si>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</si>
  <si>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</si>
  <si>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</si>
  <si>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</si>
  <si>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</si>
  <si>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</si>
  <si>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</si>
  <si>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</si>
  <si>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</si>
  <si>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</si>
  <si>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</si>
  <si>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</si>
  <si>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</si>
  <si>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</si>
  <si>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</si>
  <si>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</si>
  <si>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</si>
  <si>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</si>
  <si>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</si>
  <si>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</si>
  <si>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</si>
  <si>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</si>
  <si>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</si>
  <si>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</si>
  <si>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</si>
  <si>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</si>
  <si>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</si>
  <si>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</si>
  <si>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</si>
  <si>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</si>
  <si>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</si>
  <si>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</si>
  <si>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</si>
  <si>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</si>
  <si>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</si>
  <si>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</si>
  <si>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</si>
  <si>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</si>
  <si>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</si>
  <si>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</si>
  <si>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</si>
  <si>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</si>
  <si>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</si>
  <si>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</si>
  <si>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</si>
  <si>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</si>
  <si>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</si>
  <si>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</si>
  <si>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</si>
  <si>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</si>
  <si>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</si>
  <si>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</si>
  <si>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</si>
  <si>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</si>
  <si>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</si>
  <si>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</si>
  <si>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</si>
  <si>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</si>
  <si>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</si>
  <si>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</si>
  <si>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</si>
  <si>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</si>
  <si>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</si>
  <si>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</si>
  <si>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</si>
  <si>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</si>
  <si>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</si>
  <si>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</si>
  <si>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</si>
  <si>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</si>
  <si>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</si>
  <si>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</si>
  <si>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</si>
  <si>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</si>
  <si>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</si>
  <si>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</si>
  <si>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</si>
  <si>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</si>
  <si>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</si>
  <si>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</si>
  <si>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</si>
  <si>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</si>
  <si>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</si>
  <si>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</si>
  <si>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</si>
  <si>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</si>
  <si>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</si>
  <si>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</si>
  <si>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</si>
  <si>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</si>
  <si>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</si>
  <si>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</si>
  <si>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</si>
  <si>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</si>
  <si>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</si>
  <si>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</si>
  <si>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</si>
  <si>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</si>
  <si>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</si>
  <si>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</si>
  <si>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</si>
  <si>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</si>
  <si>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</si>
  <si>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</si>
  <si>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</si>
  <si>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</si>
  <si>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</si>
  <si>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</si>
  <si>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</si>
  <si>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</si>
  <si>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</si>
  <si>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</si>
  <si>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</si>
  <si>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</si>
  <si>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</si>
  <si>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</si>
  <si>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</si>
  <si>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</si>
  <si>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</si>
  <si>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</si>
  <si>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</si>
  <si>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</si>
  <si>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</si>
  <si>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</si>
  <si>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</si>
  <si>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</si>
  <si>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</si>
  <si>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</si>
  <si>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</si>
  <si>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</si>
  <si>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</si>
  <si>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</si>
  <si>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</si>
  <si>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</si>
  <si>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</si>
  <si>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</si>
  <si>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</si>
  <si>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</si>
  <si>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</si>
  <si>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</si>
  <si>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</si>
  <si>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</si>
  <si>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</si>
  <si>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</si>
  <si>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</si>
  <si>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</si>
  <si>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</si>
  <si>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</si>
  <si>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</si>
  <si>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</si>
  <si>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</si>
  <si>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</si>
  <si>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</si>
  <si>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</si>
  <si>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</si>
  <si>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</si>
  <si>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</si>
  <si>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</si>
  <si>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</si>
  <si>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</si>
  <si>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</si>
  <si>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</si>
  <si>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</si>
  <si>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</si>
  <si>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</si>
  <si>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</si>
  <si>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</si>
  <si>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</si>
  <si>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</si>
  <si>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</si>
  <si>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</si>
  <si>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</si>
  <si>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</si>
  <si>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</si>
  <si>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</si>
  <si>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</si>
  <si>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</si>
  <si>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</si>
  <si>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</si>
  <si>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</si>
  <si>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</si>
  <si>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</si>
  <si>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</si>
  <si>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</si>
  <si>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</si>
  <si>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</si>
  <si>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</si>
  <si>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</si>
  <si>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</si>
  <si>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</si>
  <si>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</si>
  <si>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</si>
  <si>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</si>
  <si>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</si>
  <si>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</si>
  <si>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</si>
  <si>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</si>
  <si>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</si>
  <si>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</si>
  <si>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</si>
  <si>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</si>
  <si>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</si>
  <si>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</si>
  <si>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</si>
  <si>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</si>
  <si>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</si>
  <si>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</si>
  <si>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</si>
  <si>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</si>
  <si>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</si>
  <si>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</si>
  <si>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</si>
  <si>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</si>
  <si>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</si>
  <si>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</si>
  <si>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</si>
  <si>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</si>
  <si>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</si>
  <si>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</si>
  <si>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</si>
  <si>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</si>
  <si>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</si>
  <si>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</si>
  <si>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</si>
  <si>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</si>
  <si>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</si>
  <si>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</si>
  <si>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</si>
  <si>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</si>
  <si>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</si>
  <si>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</si>
  <si>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</si>
  <si>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</si>
  <si>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</si>
  <si>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</si>
  <si>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</si>
  <si>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</si>
  <si>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</si>
  <si>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</si>
  <si>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</si>
  <si>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</si>
  <si>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</si>
  <si>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</si>
  <si>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</si>
  <si>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</si>
  <si>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</si>
  <si>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</si>
  <si>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</si>
  <si>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</si>
  <si>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</si>
  <si>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</si>
  <si>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</si>
  <si>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</si>
  <si>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</si>
  <si>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</si>
  <si>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</si>
  <si>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</si>
  <si>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</si>
  <si>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</si>
  <si>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</si>
  <si>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</si>
  <si>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</si>
  <si>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</si>
  <si>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</si>
  <si>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</si>
  <si>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</si>
  <si>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</si>
  <si>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</si>
  <si>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</si>
  <si>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</si>
  <si>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</si>
  <si>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</si>
  <si>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</si>
  <si>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</si>
  <si>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</si>
  <si>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</si>
  <si>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</si>
  <si>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</si>
  <si>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</si>
  <si>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</si>
  <si>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</si>
  <si>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</si>
  <si>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</si>
  <si>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</si>
  <si>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</si>
  <si>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</si>
  <si>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</si>
  <si>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</si>
  <si>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</si>
  <si>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</si>
  <si>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</si>
  <si>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</si>
  <si>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</si>
  <si>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</si>
  <si>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</si>
  <si>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</si>
  <si>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</si>
  <si>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</si>
  <si>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</si>
  <si>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</si>
  <si>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</si>
  <si>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</si>
  <si>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</si>
  <si>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</si>
  <si>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</si>
  <si>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</si>
  <si>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</si>
  <si>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</si>
  <si>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</si>
  <si>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</si>
  <si>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</si>
  <si>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</si>
  <si>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</si>
  <si>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</si>
  <si>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</si>
  <si>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</si>
  <si>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</si>
  <si>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</si>
  <si>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</si>
  <si>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</si>
  <si>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</si>
  <si>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</si>
  <si>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</si>
  <si>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</si>
  <si>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</si>
  <si>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</si>
  <si>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</si>
  <si>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</si>
  <si>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</si>
  <si>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</si>
  <si>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</si>
  <si>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</si>
  <si>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</si>
  <si>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</si>
  <si>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</si>
  <si>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</si>
  <si>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</si>
  <si>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</si>
  <si>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</si>
  <si>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</si>
  <si>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</si>
  <si>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</si>
  <si>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</si>
  <si>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</si>
  <si>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</si>
  <si>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</si>
  <si>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</si>
  <si>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</si>
  <si>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</si>
  <si>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</si>
  <si>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</si>
  <si>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</si>
  <si>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</si>
  <si>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</si>
  <si>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</si>
  <si>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</si>
  <si>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</si>
  <si>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</si>
  <si>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</si>
  <si>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</si>
  <si>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</si>
  <si>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</si>
  <si>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</si>
  <si>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</si>
  <si>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</si>
  <si>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</si>
  <si>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</si>
  <si>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</si>
  <si>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</si>
  <si>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</si>
  <si>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</si>
  <si>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</si>
  <si>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</si>
  <si>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</si>
  <si>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</si>
  <si>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</si>
  <si>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</si>
  <si>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</si>
  <si>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</si>
  <si>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</si>
  <si>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</si>
  <si>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</si>
  <si>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</si>
  <si>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</si>
  <si>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</si>
  <si>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</si>
  <si>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</si>
  <si>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</si>
  <si>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</si>
  <si>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</si>
  <si>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</si>
  <si>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</si>
  <si>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</si>
  <si>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</si>
  <si>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</si>
  <si>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</si>
  <si>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</si>
  <si>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</si>
  <si>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</si>
  <si>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</si>
  <si>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</si>
  <si>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</si>
  <si>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</si>
  <si>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</si>
  <si>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</si>
  <si>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</si>
  <si>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</si>
  <si>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</si>
  <si>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</si>
  <si>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</si>
  <si>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</si>
  <si>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</si>
  <si>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</si>
  <si>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</si>
  <si>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</si>
  <si>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</si>
  <si>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</si>
  <si>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</si>
  <si>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</si>
  <si>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</si>
  <si>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</si>
  <si>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</si>
  <si>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</si>
  <si>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</si>
  <si>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</si>
  <si>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</si>
  <si>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</si>
  <si>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</si>
  <si>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</si>
  <si>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</si>
  <si>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</si>
  <si>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</si>
  <si>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</si>
  <si>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</si>
  <si>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</si>
  <si>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</si>
  <si>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</si>
  <si>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</si>
  <si>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</si>
  <si>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</si>
  <si>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</si>
  <si>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</si>
  <si>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</si>
  <si>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</si>
  <si>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</si>
  <si>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</si>
  <si>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</si>
  <si>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备注：此报价已含紧急附加费，另加排仓费7元/KG.</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</si>
  <si>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1</t>
    </r>
    <r>
      <rPr>
        <sz val="12"/>
        <rFont val="宋体"/>
        <charset val="134"/>
      </rPr>
      <t>日执行。</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</si>
  <si>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</si>
  <si>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</si>
  <si>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</si>
  <si>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</si>
  <si>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</si>
  <si>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</si>
  <si>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</si>
  <si>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</si>
  <si>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</si>
  <si>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</si>
  <si>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</si>
  <si>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</si>
  <si>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</si>
  <si>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</si>
  <si>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</si>
  <si>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</si>
  <si>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</si>
  <si>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</si>
  <si>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</si>
  <si>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</si>
  <si>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</si>
  <si>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</si>
  <si>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</si>
  <si>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</si>
  <si>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</si>
  <si>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</si>
  <si>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</si>
  <si>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</si>
  <si>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</si>
  <si>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</si>
  <si>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</si>
  <si>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</si>
  <si>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</si>
  <si>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</si>
  <si>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</si>
  <si>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</si>
  <si>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</si>
  <si>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</si>
  <si>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</si>
  <si>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</si>
  <si>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</si>
  <si>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</si>
  <si>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</si>
  <si>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</si>
  <si>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</si>
  <si>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</si>
  <si>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</si>
  <si>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</si>
  <si>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</si>
  <si>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</si>
  <si>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</si>
  <si>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</si>
  <si>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</si>
  <si>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</si>
  <si>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</si>
  <si>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</si>
  <si>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</si>
  <si>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</si>
  <si>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</si>
  <si>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</si>
  <si>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</si>
  <si>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</si>
  <si>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</si>
  <si>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</si>
  <si>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</si>
  <si>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</si>
  <si>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</si>
  <si>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</si>
  <si>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</si>
  <si>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</si>
  <si>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</si>
  <si>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</si>
  <si>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</si>
  <si>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</si>
  <si>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</si>
  <si>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</si>
  <si>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</si>
  <si>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</si>
  <si>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</si>
  <si>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</si>
  <si>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</si>
  <si>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</si>
  <si>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</si>
  <si>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</si>
  <si>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</si>
  <si>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</si>
  <si>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</si>
  <si>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</si>
  <si>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</si>
  <si>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</si>
  <si>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</si>
  <si>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</si>
  <si>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</si>
  <si>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</si>
  <si>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</si>
  <si>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</si>
  <si>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</si>
  <si>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</si>
  <si>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</si>
  <si>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</si>
  <si>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</si>
  <si>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</si>
  <si>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</si>
  <si>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</si>
  <si>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</si>
  <si>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</si>
  <si>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</si>
  <si>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</si>
  <si>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</si>
  <si>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</si>
  <si>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</si>
  <si>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</si>
  <si>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</si>
  <si>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</si>
  <si>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</si>
  <si>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</si>
  <si>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</si>
  <si>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</si>
  <si>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</si>
  <si>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</si>
  <si>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</si>
  <si>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</si>
  <si>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</si>
  <si>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</si>
  <si>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</si>
  <si>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</si>
  <si>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</si>
  <si>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</si>
  <si>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</si>
  <si>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</si>
  <si>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</si>
  <si>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</si>
  <si>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</si>
  <si>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</si>
  <si>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</si>
  <si>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</si>
  <si>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</si>
  <si>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</si>
  <si>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</si>
  <si>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</si>
  <si>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</si>
  <si>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</si>
  <si>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</si>
  <si>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</si>
  <si>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</si>
  <si>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</si>
  <si>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</si>
  <si>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</si>
  <si>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</si>
  <si>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</si>
  <si>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</si>
  <si>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</si>
  <si>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</si>
  <si>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</si>
  <si>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</si>
  <si>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</si>
  <si>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</si>
  <si>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</si>
  <si>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</si>
  <si>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</si>
  <si>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</si>
  <si>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</si>
  <si>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</si>
  <si>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</si>
  <si>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</si>
  <si>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</si>
  <si>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</si>
  <si>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</si>
  <si>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</si>
  <si>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</si>
  <si>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</si>
  <si>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</si>
  <si>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</si>
  <si>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</si>
  <si>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</si>
  <si>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</si>
  <si>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</si>
  <si>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</si>
  <si>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</si>
  <si>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</si>
  <si>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</si>
  <si>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</si>
  <si>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</si>
  <si>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</si>
  <si>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</si>
  <si>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</si>
  <si>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</si>
  <si>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</si>
  <si>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</si>
  <si>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</si>
  <si>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</si>
  <si>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</si>
  <si>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</si>
  <si>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</si>
  <si>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</si>
  <si>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</si>
  <si>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</si>
  <si>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</si>
  <si>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</si>
  <si>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</si>
  <si>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</si>
  <si>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</si>
  <si>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</si>
  <si>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</si>
  <si>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</si>
  <si>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</si>
  <si>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</si>
  <si>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</si>
  <si>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</si>
  <si>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</si>
  <si>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</si>
  <si>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</si>
  <si>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</si>
  <si>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</si>
  <si>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</si>
  <si>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</si>
  <si>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</si>
  <si>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</si>
  <si>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</si>
  <si>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</si>
  <si>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</si>
  <si>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</si>
  <si>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</si>
  <si>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</si>
  <si>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</si>
  <si>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</si>
  <si>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</si>
  <si>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</si>
  <si>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</si>
  <si>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</si>
  <si>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</si>
  <si>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</si>
  <si>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</si>
  <si>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</si>
  <si>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</si>
  <si>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</si>
  <si>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</si>
  <si>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</si>
  <si>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</si>
  <si>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</si>
  <si>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</si>
  <si>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</si>
  <si>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</si>
  <si>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</si>
  <si>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</si>
  <si>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</si>
  <si>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</si>
  <si>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</si>
  <si>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</si>
  <si>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</si>
  <si>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</si>
  <si>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</si>
  <si>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</si>
  <si>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</si>
  <si>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</si>
  <si>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</si>
  <si>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</si>
  <si>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</si>
  <si>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</si>
  <si>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</si>
  <si>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</si>
  <si>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</si>
  <si>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</si>
  <si>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</si>
  <si>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</si>
  <si>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</si>
  <si>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</si>
  <si>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</si>
  <si>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</si>
  <si>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</si>
  <si>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</si>
  <si>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</si>
  <si>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</si>
  <si>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</si>
  <si>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</si>
  <si>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</si>
  <si>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</si>
  <si>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</si>
  <si>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</si>
  <si>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</si>
  <si>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</si>
  <si>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</si>
  <si>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</si>
  <si>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</si>
  <si>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</si>
  <si>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</si>
  <si>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</si>
  <si>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</si>
  <si>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</si>
  <si>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</si>
  <si>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</si>
  <si>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</si>
  <si>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</si>
  <si>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</si>
  <si>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</si>
  <si>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</si>
  <si>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</si>
  <si>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</si>
  <si>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</si>
  <si>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</si>
  <si>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</si>
  <si>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</si>
  <si>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</si>
  <si>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</si>
  <si>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</si>
  <si>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</si>
  <si>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渠道简称：HKDHL/6000,2021年4月19日执行，已含旺季附加费，防疫物另加12元/KG。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</si>
  <si>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</si>
  <si>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</si>
  <si>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</si>
  <si>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</si>
  <si>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</si>
  <si>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</si>
  <si>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</si>
  <si>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</si>
  <si>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</si>
  <si>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</si>
  <si>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</si>
  <si>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</si>
  <si>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</si>
  <si>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</si>
  <si>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</si>
  <si>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</si>
  <si>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</si>
  <si>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</si>
  <si>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</si>
  <si>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</si>
  <si>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</si>
  <si>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</si>
  <si>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</si>
  <si>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</si>
  <si>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</si>
  <si>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</si>
  <si>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</si>
  <si>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</si>
  <si>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</si>
  <si>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</si>
  <si>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</si>
  <si>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</si>
  <si>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</si>
  <si>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</si>
  <si>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</si>
  <si>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</si>
  <si>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</si>
  <si>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</si>
  <si>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</si>
  <si>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</si>
  <si>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</si>
  <si>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</si>
  <si>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</si>
  <si>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</si>
  <si>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</si>
  <si>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</si>
  <si>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</si>
  <si>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</si>
  <si>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</si>
  <si>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</si>
  <si>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</si>
  <si>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</si>
  <si>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</si>
  <si>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</si>
  <si>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</si>
  <si>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</si>
  <si>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</si>
  <si>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</si>
  <si>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</si>
  <si>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</si>
  <si>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</si>
  <si>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</si>
  <si>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</si>
  <si>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</si>
  <si>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</si>
  <si>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</si>
  <si>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</si>
  <si>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</si>
  <si>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</si>
  <si>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</si>
  <si>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</si>
  <si>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</si>
  <si>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</si>
  <si>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</si>
  <si>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</si>
  <si>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</si>
  <si>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</si>
  <si>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</si>
  <si>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</si>
  <si>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</si>
  <si>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</si>
  <si>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</si>
  <si>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</si>
  <si>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</si>
  <si>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</si>
  <si>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</si>
  <si>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</si>
  <si>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</si>
  <si>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</si>
  <si>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</si>
  <si>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</si>
  <si>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</si>
  <si>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</si>
  <si>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</si>
  <si>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</si>
  <si>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</si>
  <si>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</si>
  <si>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</si>
  <si>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</si>
  <si>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</si>
  <si>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</si>
  <si>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</si>
  <si>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</si>
  <si>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</si>
  <si>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</si>
  <si>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</si>
  <si>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</si>
  <si>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</si>
  <si>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</si>
  <si>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</si>
  <si>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</si>
  <si>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</si>
  <si>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</si>
  <si>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</si>
  <si>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</si>
  <si>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</si>
  <si>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</si>
  <si>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</si>
  <si>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</si>
  <si>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</si>
  <si>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</si>
  <si>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</si>
  <si>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</si>
  <si>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</si>
  <si>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</si>
  <si>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</si>
  <si>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</si>
  <si>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</si>
  <si>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</si>
  <si>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</si>
  <si>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</si>
  <si>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</si>
  <si>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</si>
  <si>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</si>
  <si>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</si>
  <si>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</si>
  <si>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</si>
  <si>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</si>
  <si>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</si>
  <si>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</si>
  <si>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</si>
  <si>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</si>
  <si>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</si>
  <si>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</si>
  <si>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</si>
  <si>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</si>
  <si>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</si>
  <si>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</si>
  <si>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</si>
  <si>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</si>
  <si>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</si>
  <si>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</si>
  <si>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</si>
  <si>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</si>
  <si>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</si>
  <si>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</si>
  <si>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</si>
  <si>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</si>
  <si>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</si>
  <si>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</si>
  <si>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</si>
  <si>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</si>
  <si>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</si>
  <si>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</si>
  <si>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</si>
  <si>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</si>
  <si>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</si>
  <si>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</si>
  <si>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</si>
  <si>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</si>
  <si>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</si>
  <si>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</si>
  <si>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</si>
  <si>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</si>
  <si>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</si>
  <si>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</si>
  <si>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</si>
  <si>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</si>
  <si>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</si>
  <si>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</si>
  <si>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</si>
  <si>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</si>
  <si>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</si>
  <si>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</si>
  <si>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</si>
  <si>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</si>
  <si>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</si>
  <si>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</si>
  <si>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</si>
  <si>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</si>
  <si>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</si>
  <si>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</si>
  <si>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</si>
  <si>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</si>
  <si>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</si>
  <si>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</si>
  <si>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</si>
  <si>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</si>
  <si>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</si>
  <si>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</si>
  <si>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</si>
  <si>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</si>
  <si>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</si>
  <si>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</si>
  <si>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</si>
  <si>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</si>
  <si>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</si>
  <si>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</si>
  <si>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</si>
  <si>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</si>
  <si>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</si>
  <si>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</si>
  <si>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</si>
  <si>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</si>
  <si>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</si>
  <si>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</si>
  <si>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</si>
  <si>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</si>
  <si>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请在交接清单上注明：“大陆TNT全球”执行日期2021年4月19日价格全部有变动，此报价已含旺季附加费。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</si>
  <si>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</si>
  <si>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</si>
  <si>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</si>
  <si>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</si>
  <si>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</si>
  <si>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</si>
  <si>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</si>
  <si>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</si>
  <si>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</si>
  <si>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</si>
  <si>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</si>
  <si>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</si>
  <si>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</si>
  <si>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</si>
  <si>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</si>
  <si>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</si>
  <si>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</si>
  <si>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</si>
  <si>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</si>
  <si>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</si>
  <si>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</si>
  <si>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</si>
  <si>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</si>
  <si>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</si>
  <si>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</si>
  <si>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</si>
  <si>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</si>
  <si>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</si>
  <si>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</si>
  <si>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</si>
  <si>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</si>
  <si>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</si>
  <si>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</si>
  <si>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</si>
  <si>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</si>
  <si>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</si>
  <si>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</si>
  <si>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</si>
  <si>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</si>
  <si>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</si>
  <si>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</si>
  <si>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</si>
  <si>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</si>
  <si>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</si>
  <si>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</si>
  <si>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</si>
  <si>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</si>
  <si>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</si>
  <si>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</si>
  <si>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</si>
  <si>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</si>
  <si>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</si>
  <si>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</si>
  <si>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</si>
  <si>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</si>
  <si>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</si>
  <si>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</si>
  <si>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</si>
  <si>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</si>
  <si>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</si>
  <si>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</si>
  <si>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</si>
  <si>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</si>
  <si>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</si>
  <si>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</si>
  <si>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</si>
  <si>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</si>
  <si>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</si>
  <si>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</si>
  <si>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</si>
  <si>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</si>
  <si>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</si>
  <si>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</si>
  <si>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</si>
  <si>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</si>
  <si>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</si>
  <si>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</si>
  <si>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</si>
  <si>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</si>
  <si>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</si>
  <si>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</si>
  <si>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</si>
  <si>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</si>
  <si>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</si>
  <si>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</si>
  <si>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</si>
  <si>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</si>
  <si>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</si>
  <si>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</si>
  <si>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</si>
  <si>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</si>
  <si>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</si>
  <si>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</si>
  <si>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</si>
  <si>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</si>
  <si>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</si>
  <si>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</si>
  <si>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</si>
  <si>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生效日期：2021/4/19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</si>
  <si>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</si>
  <si>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</si>
  <si>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</si>
  <si>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</si>
  <si>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</si>
  <si>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</si>
  <si>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</si>
  <si>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</si>
  <si>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</si>
  <si>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</si>
  <si>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</si>
  <si>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</si>
  <si>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</si>
  <si>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</si>
  <si>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</si>
  <si>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</si>
  <si>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</si>
  <si>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</si>
  <si>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</si>
  <si>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</si>
  <si>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</si>
  <si>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</si>
  <si>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</si>
  <si>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</si>
  <si>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</si>
  <si>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</si>
  <si>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</si>
  <si>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</si>
  <si>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</si>
  <si>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</si>
  <si>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</si>
  <si>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</si>
  <si>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</si>
  <si>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</si>
  <si>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执行日期（4月18-4月24日）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</si>
  <si>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</si>
  <si>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</si>
  <si>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</si>
  <si>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</si>
  <si>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</si>
  <si>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</si>
  <si>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</si>
  <si>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</si>
  <si>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</si>
  <si>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</si>
  <si>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</si>
  <si>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</si>
  <si>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</si>
  <si>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</si>
  <si>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</si>
  <si>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</si>
  <si>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</si>
  <si>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</si>
  <si>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</si>
  <si>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</si>
  <si>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</si>
  <si>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</si>
  <si>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</si>
  <si>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</si>
  <si>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</si>
  <si>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</si>
  <si>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</si>
  <si>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</si>
  <si>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</si>
  <si>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</si>
  <si>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</si>
  <si>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</si>
  <si>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</si>
  <si>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</si>
  <si>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</si>
  <si>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</si>
  <si>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</si>
  <si>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</si>
  <si>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</si>
  <si>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</si>
  <si>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</si>
  <si>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</si>
  <si>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</si>
  <si>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</si>
  <si>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</si>
  <si>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</si>
  <si>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</si>
  <si>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</si>
  <si>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</si>
  <si>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</si>
  <si>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</si>
  <si>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</si>
  <si>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</si>
  <si>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</si>
  <si>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</si>
  <si>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</si>
  <si>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</si>
  <si>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</si>
  <si>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</si>
  <si>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</si>
  <si>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</si>
  <si>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</si>
  <si>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</si>
  <si>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</si>
  <si>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</si>
  <si>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</si>
  <si>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</si>
  <si>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</si>
  <si>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</si>
  <si>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</si>
  <si>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</si>
  <si>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</si>
  <si>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</si>
  <si>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</si>
  <si>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</si>
  <si>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</si>
  <si>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</si>
  <si>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</si>
  <si>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</si>
  <si>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</si>
  <si>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</si>
  <si>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</si>
  <si>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</si>
  <si>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</si>
  <si>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</si>
  <si>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</si>
  <si>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</si>
  <si>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</si>
  <si>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</si>
  <si>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</si>
  <si>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</si>
  <si>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</si>
  <si>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</si>
  <si>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</si>
  <si>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</si>
  <si>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</si>
  <si>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</si>
  <si>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</si>
  <si>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</si>
  <si>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</si>
  <si>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</si>
  <si>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</si>
  <si>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</si>
  <si>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</si>
  <si>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</si>
  <si>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</si>
  <si>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</si>
  <si>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</si>
  <si>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</si>
  <si>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</si>
  <si>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</si>
  <si>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</si>
  <si>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</si>
  <si>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</si>
  <si>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</si>
  <si>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</si>
  <si>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</si>
  <si>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</si>
  <si>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</si>
  <si>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</si>
  <si>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</si>
  <si>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</si>
  <si>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</si>
  <si>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</si>
  <si>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</si>
  <si>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</si>
  <si>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</si>
  <si>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</si>
  <si>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</si>
  <si>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</si>
  <si>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</si>
  <si>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</si>
  <si>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</si>
  <si>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</si>
  <si>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</si>
  <si>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</si>
  <si>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</si>
  <si>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</si>
  <si>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</si>
  <si>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</si>
  <si>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</si>
  <si>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</si>
  <si>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</si>
  <si>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</si>
  <si>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</si>
  <si>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</si>
  <si>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</si>
  <si>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</si>
  <si>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</si>
  <si>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</si>
  <si>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</si>
  <si>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</si>
  <si>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</si>
  <si>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</si>
  <si>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</si>
  <si>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</si>
  <si>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</si>
  <si>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</si>
  <si>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</si>
  <si>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</si>
  <si>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</si>
  <si>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</si>
  <si>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</si>
  <si>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</si>
  <si>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</si>
  <si>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</si>
  <si>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</si>
  <si>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</si>
  <si>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</si>
  <si>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</si>
  <si>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</si>
  <si>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</si>
  <si>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</si>
  <si>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</si>
  <si>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</si>
  <si>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</si>
  <si>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</si>
  <si>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</si>
  <si>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</si>
  <si>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</si>
  <si>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</si>
  <si>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</si>
  <si>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</si>
  <si>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</si>
  <si>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</si>
  <si>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</si>
  <si>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</si>
  <si>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</si>
  <si>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</si>
  <si>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</si>
  <si>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</si>
  <si>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</si>
  <si>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</si>
  <si>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</si>
  <si>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</si>
  <si>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</si>
  <si>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</si>
  <si>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</si>
  <si>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</si>
  <si>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</si>
  <si>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</si>
  <si>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</si>
  <si>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</si>
  <si>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</si>
  <si>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</si>
  <si>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</si>
  <si>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</si>
  <si>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</si>
  <si>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</si>
  <si>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</si>
  <si>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</si>
  <si>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</si>
  <si>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</si>
  <si>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</si>
  <si>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</si>
  <si>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</si>
  <si>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</si>
  <si>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</si>
  <si>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</si>
  <si>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</si>
  <si>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</si>
  <si>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</si>
  <si>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</si>
  <si>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</si>
  <si>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</si>
  <si>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</si>
  <si>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</si>
  <si>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</si>
  <si>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</si>
  <si>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</si>
  <si>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</si>
  <si>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</si>
  <si>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</si>
  <si>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</si>
  <si>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</si>
  <si>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</si>
  <si>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</si>
  <si>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</si>
  <si>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</si>
  <si>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</si>
  <si>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</si>
  <si>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</si>
  <si>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</si>
  <si>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</si>
  <si>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</si>
  <si>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</si>
  <si>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</si>
  <si>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</si>
  <si>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</si>
  <si>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</si>
  <si>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</si>
  <si>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</si>
  <si>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</si>
  <si>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</si>
  <si>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</si>
  <si>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</si>
  <si>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</si>
  <si>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</si>
  <si>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</si>
  <si>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</si>
  <si>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</si>
  <si>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</si>
  <si>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</si>
  <si>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</si>
  <si>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</si>
  <si>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</si>
  <si>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</si>
  <si>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</si>
  <si>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</si>
  <si>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</si>
  <si>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</si>
  <si>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</si>
  <si>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</si>
  <si>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</si>
  <si>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</si>
  <si>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</si>
  <si>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</si>
  <si>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</si>
  <si>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</si>
  <si>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</si>
  <si>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</si>
  <si>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</si>
  <si>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</si>
  <si>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</si>
  <si>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</si>
  <si>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</si>
  <si>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</si>
  <si>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</si>
  <si>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</si>
  <si>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</si>
  <si>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</si>
  <si>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</si>
  <si>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</si>
  <si>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</si>
  <si>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</si>
  <si>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</si>
  <si>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</si>
  <si>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</si>
  <si>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</si>
  <si>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</si>
  <si>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</si>
  <si>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</si>
  <si>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</si>
  <si>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</si>
  <si>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</si>
  <si>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</si>
  <si>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</si>
  <si>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</si>
  <si>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</si>
  <si>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</si>
  <si>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</si>
  <si>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</si>
  <si>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</si>
  <si>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</si>
  <si>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</si>
  <si>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</si>
  <si>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</si>
  <si>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</si>
  <si>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</si>
  <si>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</si>
  <si>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</si>
  <si>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</si>
  <si>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</si>
  <si>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</si>
  <si>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</si>
  <si>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</si>
  <si>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</si>
  <si>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</si>
  <si>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</si>
  <si>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</si>
  <si>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</si>
  <si>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</si>
  <si>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</si>
  <si>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</si>
  <si>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</si>
  <si>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</si>
  <si>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</si>
  <si>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</si>
  <si>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</si>
  <si>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</si>
  <si>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</si>
  <si>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</si>
  <si>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</si>
  <si>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</si>
  <si>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</si>
  <si>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</si>
  <si>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</si>
  <si>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</si>
  <si>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</si>
  <si>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</si>
  <si>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</si>
  <si>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</si>
  <si>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</si>
  <si>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</si>
  <si>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</si>
  <si>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</si>
  <si>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</si>
  <si>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</si>
  <si>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</si>
  <si>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</si>
  <si>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</si>
  <si>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</si>
  <si>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</si>
  <si>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</si>
  <si>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</si>
  <si>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</si>
  <si>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</si>
  <si>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</si>
  <si>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</si>
  <si>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</si>
  <si>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</si>
  <si>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</si>
  <si>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</si>
  <si>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</si>
  <si>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</si>
  <si>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</si>
  <si>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</si>
  <si>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</si>
  <si>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</si>
  <si>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</si>
  <si>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</si>
  <si>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</si>
  <si>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</si>
  <si>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</si>
  <si>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</si>
  <si>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</si>
  <si>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</si>
  <si>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</si>
  <si>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</si>
  <si>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</si>
  <si>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</si>
  <si>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</si>
  <si>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</si>
  <si>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</si>
  <si>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</si>
  <si>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</si>
  <si>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</si>
  <si>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</si>
  <si>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</si>
  <si>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</si>
  <si>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</si>
  <si>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</si>
  <si>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</si>
  <si>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</si>
  <si>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</si>
  <si>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</si>
  <si>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</si>
  <si>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</si>
  <si>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</si>
  <si>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</si>
  <si>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</si>
  <si>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</si>
  <si>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</si>
  <si>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</si>
  <si>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</si>
  <si>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</si>
  <si>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</si>
  <si>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</si>
  <si>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</si>
  <si>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</si>
  <si>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</si>
  <si>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</si>
  <si>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</si>
  <si>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</si>
  <si>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</si>
  <si>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</si>
  <si>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</si>
  <si>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</si>
  <si>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</si>
  <si>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</si>
  <si>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</si>
  <si>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</si>
  <si>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</si>
  <si>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</si>
  <si>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</si>
  <si>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</si>
  <si>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</si>
  <si>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</si>
  <si>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</si>
  <si>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</si>
  <si>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</si>
  <si>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</si>
  <si>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</si>
  <si>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</si>
  <si>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</si>
  <si>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</si>
  <si>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</si>
  <si>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</si>
  <si>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</si>
  <si>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</si>
  <si>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</si>
  <si>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</si>
  <si>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</si>
  <si>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</si>
  <si>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</si>
  <si>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</si>
  <si>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</si>
  <si>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</si>
  <si>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</si>
  <si>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</si>
  <si>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</si>
  <si>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</si>
  <si>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</si>
  <si>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</si>
  <si>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</si>
  <si>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</si>
  <si>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</si>
  <si>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</si>
  <si>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</si>
  <si>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</si>
  <si>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</si>
  <si>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</si>
  <si>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</si>
  <si>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</si>
  <si>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</si>
  <si>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</si>
  <si>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</si>
  <si>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</si>
  <si>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</si>
  <si>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</si>
  <si>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</si>
  <si>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</si>
  <si>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</si>
  <si>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</si>
  <si>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</si>
  <si>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</si>
  <si>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</si>
  <si>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</si>
  <si>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</si>
  <si>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</si>
  <si>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</si>
  <si>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</si>
  <si>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</si>
  <si>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</si>
  <si>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</si>
  <si>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</si>
  <si>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</si>
  <si>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</si>
  <si>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</si>
  <si>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</si>
  <si>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</si>
  <si>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</si>
  <si>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</si>
  <si>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</si>
  <si>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</si>
  <si>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</si>
  <si>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</si>
  <si>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</si>
  <si>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</si>
  <si>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</si>
  <si>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</si>
  <si>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</si>
  <si>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</si>
  <si>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</si>
  <si>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</si>
  <si>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</si>
  <si>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</si>
  <si>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</si>
  <si>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</si>
  <si>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</si>
  <si>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</si>
  <si>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</si>
  <si>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</si>
  <si>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</si>
  <si>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</si>
  <si>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</si>
  <si>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</si>
  <si>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</si>
  <si>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</si>
  <si>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</si>
  <si>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</si>
  <si>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</si>
  <si>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</si>
  <si>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</si>
  <si>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</si>
  <si>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</si>
  <si>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</si>
  <si>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</si>
  <si>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</si>
  <si>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</si>
  <si>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</si>
  <si>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</si>
  <si>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生效日期从2021年1月11日00:00至2021年4月9日 16:00    </t>
  </si>
  <si>
    <t>清运单注明FEDEX临时周促销IP价，泡货申请更多优惠</t>
  </si>
  <si>
    <t xml:space="preserve">生效日期从2021年4月17日00:00至2021年4月23日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</si>
  <si>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</si>
  <si>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</si>
  <si>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</si>
  <si>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</si>
  <si>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</si>
  <si>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</si>
  <si>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</si>
  <si>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</si>
  <si>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</si>
  <si>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</si>
  <si>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</si>
  <si>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</si>
  <si>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</si>
  <si>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</si>
  <si>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</si>
  <si>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</si>
  <si>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</si>
  <si>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</si>
  <si>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</si>
  <si>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</si>
  <si>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</si>
  <si>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</si>
  <si>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</si>
  <si>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</si>
  <si>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</si>
  <si>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截单时间12：30，次日提取,2021年4月19日执行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</si>
  <si>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</si>
  <si>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</si>
  <si>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</si>
  <si>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</si>
  <si>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</si>
  <si>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</si>
  <si>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</si>
  <si>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</si>
  <si>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</si>
  <si>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</si>
  <si>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</si>
  <si>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</si>
  <si>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</si>
  <si>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</si>
  <si>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</si>
  <si>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</si>
  <si>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</si>
  <si>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</si>
  <si>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</si>
  <si>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</si>
  <si>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</si>
  <si>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</si>
  <si>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</si>
  <si>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</si>
  <si>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</si>
  <si>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</si>
  <si>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</si>
  <si>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</si>
  <si>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</si>
  <si>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</si>
  <si>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</si>
  <si>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</si>
  <si>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</si>
  <si>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</si>
  <si>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</si>
  <si>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</si>
  <si>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</si>
  <si>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</si>
  <si>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</si>
  <si>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</si>
  <si>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</si>
  <si>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</si>
  <si>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</si>
  <si>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</si>
  <si>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</si>
  <si>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</si>
  <si>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</si>
  <si>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</si>
  <si>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</si>
  <si>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</si>
  <si>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</si>
  <si>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</si>
  <si>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</si>
  <si>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</si>
  <si>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</si>
  <si>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</si>
  <si>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</si>
  <si>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</si>
  <si>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</si>
  <si>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</si>
  <si>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</si>
  <si>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</si>
  <si>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</si>
  <si>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</si>
  <si>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</si>
  <si>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</si>
  <si>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</si>
  <si>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</si>
  <si>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</si>
  <si>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</si>
  <si>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</si>
  <si>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</si>
  <si>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</si>
  <si>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</si>
  <si>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</si>
  <si>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</si>
  <si>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</si>
  <si>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</si>
  <si>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</si>
  <si>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</si>
  <si>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</si>
  <si>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</si>
  <si>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</si>
  <si>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</si>
  <si>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</si>
  <si>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</si>
  <si>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</si>
  <si>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</si>
  <si>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</si>
  <si>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</si>
  <si>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</si>
  <si>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</si>
  <si>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</si>
  <si>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</si>
  <si>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</si>
  <si>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</si>
  <si>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</si>
  <si>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</si>
  <si>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</si>
  <si>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</si>
  <si>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</si>
  <si>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</si>
  <si>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</si>
  <si>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</si>
  <si>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</si>
  <si>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</si>
  <si>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</si>
  <si>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</si>
  <si>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</si>
  <si>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</si>
  <si>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</si>
  <si>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</si>
  <si>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</si>
  <si>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</si>
  <si>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</si>
  <si>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</si>
  <si>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</si>
  <si>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</si>
  <si>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</si>
  <si>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</si>
  <si>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</si>
  <si>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</si>
  <si>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</si>
  <si>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</si>
  <si>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</si>
  <si>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</si>
  <si>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</si>
  <si>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</si>
  <si>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</si>
  <si>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</si>
  <si>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</si>
  <si>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</si>
  <si>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</si>
  <si>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</si>
  <si>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</si>
  <si>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</si>
  <si>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</si>
  <si>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</si>
  <si>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</si>
  <si>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</si>
  <si>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</si>
  <si>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</si>
  <si>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</si>
  <si>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</si>
  <si>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</si>
  <si>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</si>
  <si>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</si>
  <si>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</si>
  <si>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</si>
  <si>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</si>
  <si>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</si>
  <si>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</si>
  <si>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</si>
  <si>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</si>
  <si>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</si>
  <si>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</si>
  <si>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</si>
  <si>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</si>
  <si>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</si>
  <si>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</si>
  <si>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</si>
  <si>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</si>
  <si>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</si>
  <si>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</si>
  <si>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</si>
  <si>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</si>
  <si>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</si>
  <si>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</si>
  <si>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</si>
  <si>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</si>
  <si>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</si>
  <si>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</si>
  <si>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</si>
  <si>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</si>
  <si>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</si>
  <si>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</si>
  <si>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</si>
  <si>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</si>
  <si>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</si>
  <si>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</si>
  <si>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</si>
  <si>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</si>
  <si>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</si>
  <si>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</si>
  <si>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</si>
  <si>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</si>
  <si>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</si>
  <si>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</si>
  <si>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</si>
  <si>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</si>
  <si>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</si>
  <si>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</si>
  <si>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</si>
  <si>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</si>
  <si>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</si>
  <si>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</si>
  <si>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</si>
  <si>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</si>
  <si>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</si>
  <si>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</si>
  <si>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</si>
  <si>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</si>
  <si>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</si>
  <si>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</si>
  <si>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</si>
  <si>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</si>
  <si>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</si>
  <si>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</si>
  <si>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</si>
  <si>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</si>
  <si>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</si>
  <si>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</si>
  <si>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</si>
  <si>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</si>
  <si>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</si>
  <si>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</si>
  <si>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</si>
  <si>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</si>
  <si>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</si>
  <si>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</si>
  <si>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</si>
  <si>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</si>
  <si>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</si>
  <si>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</si>
  <si>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</si>
  <si>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</si>
  <si>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</si>
  <si>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</si>
  <si>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</si>
  <si>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</si>
  <si>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</si>
  <si>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</si>
  <si>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</si>
  <si>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</si>
  <si>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</si>
  <si>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</si>
  <si>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</si>
  <si>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</si>
  <si>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</si>
  <si>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</si>
  <si>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</si>
  <si>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</si>
  <si>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</si>
  <si>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</si>
  <si>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</si>
  <si>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</si>
  <si>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</si>
  <si>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</si>
  <si>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</si>
  <si>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</si>
  <si>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</si>
  <si>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</si>
  <si>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</si>
  <si>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</si>
  <si>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</si>
  <si>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</si>
  <si>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</si>
  <si>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</si>
  <si>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</si>
  <si>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</si>
  <si>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</si>
  <si>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</si>
  <si>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</si>
  <si>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</si>
  <si>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</si>
  <si>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</si>
  <si>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</si>
  <si>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</si>
  <si>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</si>
  <si>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</si>
  <si>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</si>
  <si>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</si>
  <si>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</si>
  <si>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</si>
  <si>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</si>
  <si>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</si>
  <si>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</si>
  <si>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</si>
  <si>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</si>
  <si>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</si>
  <si>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</si>
  <si>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</si>
  <si>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</si>
  <si>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</si>
  <si>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</si>
  <si>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</si>
  <si>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</si>
  <si>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</si>
  <si>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</si>
  <si>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</si>
  <si>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</si>
  <si>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</si>
  <si>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</si>
  <si>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</si>
  <si>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</si>
  <si>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</si>
  <si>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</si>
  <si>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</si>
  <si>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</si>
  <si>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</si>
  <si>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</si>
  <si>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</si>
  <si>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t>4、派送地址属于偏远地区的快件需加收偏远地区附加费，收费标准为RMB4.2/KG*燃油，每票最低收费为RMB211元*燃油；如货件出口后联邦向我司补收附加费，则我司将补收此费用；6个月内有效</t>
  </si>
  <si>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</si>
  <si>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</si>
  <si>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</si>
  <si>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</si>
  <si>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</si>
  <si>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</si>
  <si>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</si>
  <si>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</si>
  <si>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</si>
  <si>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</si>
  <si>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</si>
  <si>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</si>
  <si>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</si>
  <si>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</si>
  <si>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</si>
  <si>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</si>
  <si>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</si>
  <si>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</si>
  <si>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截单时间：12:00前，隔天提取，2021年4月5日起（美洲，澳洲，欧洲）生效，其它国家4月1日-4月30日，取消排仓费，已含旺季附加费。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</si>
  <si>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</si>
  <si>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</si>
  <si>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</si>
  <si>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</si>
  <si>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</si>
  <si>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</si>
  <si>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</si>
  <si>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</si>
  <si>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</si>
  <si>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</si>
  <si>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</si>
  <si>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</si>
  <si>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</si>
  <si>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</si>
  <si>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</si>
  <si>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</si>
  <si>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</si>
  <si>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</si>
  <si>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</si>
  <si>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</si>
  <si>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2021年4月1日执行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</si>
  <si>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</si>
  <si>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</si>
  <si>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</si>
  <si>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</si>
  <si>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</si>
  <si>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</si>
  <si>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</si>
  <si>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</si>
  <si>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</si>
  <si>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</si>
  <si>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生效日期：2021.4.19上午9：00，澳大利亚和新西兰不接单件超20KG以上的货物。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</si>
  <si>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</si>
  <si>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</si>
  <si>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</si>
  <si>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</si>
  <si>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</si>
  <si>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</si>
  <si>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</si>
  <si>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</si>
  <si>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</si>
  <si>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</si>
  <si>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</si>
  <si>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</si>
  <si>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</si>
  <si>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</si>
  <si>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</si>
  <si>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</si>
  <si>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</si>
  <si>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</si>
  <si>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</si>
  <si>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</si>
  <si>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</si>
  <si>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</si>
  <si>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</si>
  <si>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</si>
  <si>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</si>
  <si>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</si>
  <si>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</si>
  <si>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</si>
  <si>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</si>
  <si>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</si>
  <si>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</si>
  <si>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</si>
  <si>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</si>
  <si>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</si>
  <si>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</si>
  <si>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</si>
  <si>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</si>
  <si>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</si>
  <si>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</si>
  <si>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</si>
  <si>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</si>
  <si>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</si>
  <si>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</si>
  <si>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</si>
  <si>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</si>
  <si>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</si>
  <si>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</si>
  <si>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</si>
  <si>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</si>
  <si>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</si>
  <si>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</si>
  <si>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</si>
  <si>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</si>
  <si>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</si>
  <si>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</si>
  <si>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</si>
  <si>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</si>
  <si>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</si>
  <si>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</si>
  <si>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</si>
  <si>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</si>
  <si>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</si>
  <si>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</si>
  <si>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</si>
  <si>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</si>
  <si>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</si>
  <si>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</si>
  <si>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</si>
  <si>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</si>
  <si>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</si>
  <si>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</si>
  <si>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</si>
  <si>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</si>
  <si>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</si>
  <si>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</si>
  <si>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</si>
  <si>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</si>
  <si>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</si>
  <si>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</si>
  <si>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</si>
  <si>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</si>
  <si>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</si>
  <si>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</si>
  <si>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</si>
  <si>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</si>
  <si>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</si>
  <si>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</si>
  <si>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</si>
  <si>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</si>
  <si>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</si>
  <si>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</si>
  <si>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</si>
  <si>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</si>
  <si>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</si>
  <si>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</si>
  <si>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</si>
  <si>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</si>
  <si>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</si>
  <si>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</si>
  <si>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</si>
  <si>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</si>
  <si>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</si>
  <si>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</si>
  <si>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</si>
  <si>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</si>
  <si>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</si>
  <si>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</si>
  <si>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</si>
  <si>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</si>
  <si>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</si>
  <si>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</si>
  <si>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</si>
  <si>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</si>
  <si>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</si>
  <si>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</si>
  <si>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</si>
  <si>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</si>
  <si>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</si>
  <si>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</si>
  <si>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</si>
  <si>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</si>
  <si>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</si>
  <si>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</si>
  <si>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</si>
  <si>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</si>
  <si>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</si>
  <si>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</si>
  <si>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</si>
  <si>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</si>
  <si>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</si>
  <si>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</si>
  <si>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</si>
  <si>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</si>
  <si>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</si>
  <si>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</si>
  <si>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</si>
  <si>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</si>
  <si>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</si>
  <si>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</si>
  <si>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</si>
  <si>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</si>
  <si>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</si>
  <si>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</si>
  <si>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</si>
  <si>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</si>
  <si>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</si>
  <si>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</si>
  <si>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</si>
  <si>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</si>
  <si>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</si>
  <si>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</si>
  <si>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</si>
  <si>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</si>
  <si>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</si>
  <si>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</si>
  <si>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</si>
  <si>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</si>
  <si>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</si>
  <si>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</si>
  <si>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</si>
  <si>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</si>
  <si>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</si>
  <si>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</si>
  <si>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</si>
  <si>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</si>
  <si>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</si>
  <si>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</si>
  <si>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</si>
  <si>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</si>
  <si>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</si>
  <si>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</si>
  <si>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</si>
  <si>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</si>
  <si>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</si>
  <si>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</si>
  <si>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</si>
  <si>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</si>
  <si>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</si>
  <si>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</si>
  <si>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</si>
  <si>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</si>
  <si>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</si>
  <si>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</si>
  <si>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</si>
  <si>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</si>
  <si>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</si>
  <si>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</si>
  <si>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</si>
  <si>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</si>
  <si>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</si>
  <si>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</si>
  <si>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</si>
  <si>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</si>
  <si>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</si>
  <si>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</si>
  <si>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</si>
  <si>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</si>
  <si>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</si>
  <si>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</si>
  <si>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</si>
  <si>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</si>
  <si>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</si>
  <si>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</si>
  <si>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</si>
  <si>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</si>
  <si>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</si>
  <si>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</si>
  <si>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</si>
  <si>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</si>
  <si>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</si>
  <si>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</si>
  <si>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</si>
  <si>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</si>
  <si>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</si>
  <si>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</si>
  <si>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</si>
  <si>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</si>
  <si>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</si>
  <si>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</si>
  <si>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</si>
  <si>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</si>
  <si>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</si>
  <si>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</si>
  <si>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</si>
  <si>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</si>
  <si>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</si>
  <si>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</si>
  <si>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</si>
  <si>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</si>
  <si>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</si>
  <si>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</si>
  <si>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</si>
  <si>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</si>
  <si>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</si>
  <si>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</si>
  <si>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</si>
  <si>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</si>
  <si>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</si>
  <si>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</si>
  <si>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</si>
  <si>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</si>
  <si>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</si>
  <si>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</si>
  <si>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</si>
  <si>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</si>
  <si>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</si>
  <si>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</si>
  <si>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</si>
  <si>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</si>
  <si>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</si>
  <si>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</si>
  <si>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</si>
  <si>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</si>
  <si>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</si>
  <si>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</si>
  <si>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</si>
  <si>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</si>
  <si>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</si>
  <si>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</si>
  <si>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</si>
  <si>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</si>
  <si>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</si>
  <si>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</si>
  <si>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</si>
  <si>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</si>
  <si>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</si>
  <si>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</si>
  <si>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</si>
  <si>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</si>
  <si>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</si>
  <si>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</si>
  <si>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</si>
  <si>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</si>
  <si>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</si>
  <si>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</si>
  <si>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</si>
  <si>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</si>
  <si>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</si>
  <si>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</si>
  <si>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</si>
  <si>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</si>
  <si>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</si>
  <si>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</si>
  <si>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</si>
  <si>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</si>
  <si>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</si>
  <si>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</si>
  <si>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</si>
  <si>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</si>
  <si>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</si>
  <si>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</si>
  <si>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</si>
  <si>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</si>
  <si>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</si>
  <si>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</si>
  <si>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</si>
  <si>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</si>
  <si>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</si>
  <si>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</si>
  <si>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</si>
  <si>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</si>
  <si>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</si>
  <si>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</si>
  <si>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</si>
  <si>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</si>
  <si>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</si>
  <si>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</si>
  <si>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</si>
  <si>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</si>
  <si>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</si>
  <si>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</si>
  <si>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</si>
  <si>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</si>
  <si>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</si>
  <si>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</si>
  <si>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</si>
  <si>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</si>
  <si>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</si>
  <si>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</si>
  <si>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</si>
  <si>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</si>
  <si>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</si>
  <si>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</si>
  <si>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</si>
  <si>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</si>
  <si>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</si>
  <si>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</si>
  <si>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</si>
  <si>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</si>
  <si>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</si>
  <si>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</si>
  <si>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</si>
  <si>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</si>
  <si>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</si>
  <si>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</si>
  <si>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</si>
  <si>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</si>
  <si>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</si>
  <si>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</si>
  <si>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</si>
  <si>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</si>
  <si>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</si>
  <si>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</si>
  <si>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</si>
  <si>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</si>
  <si>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</si>
  <si>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</si>
  <si>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</si>
  <si>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</si>
  <si>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</si>
  <si>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</si>
  <si>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</si>
  <si>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</si>
  <si>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</si>
  <si>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</si>
  <si>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</si>
  <si>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</si>
  <si>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</si>
  <si>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</si>
  <si>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</si>
  <si>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</si>
  <si>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</si>
  <si>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</si>
  <si>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</si>
  <si>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</si>
  <si>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</si>
  <si>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</si>
  <si>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</si>
  <si>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</si>
  <si>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</si>
  <si>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</si>
  <si>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</si>
  <si>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</si>
  <si>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</si>
  <si>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</si>
  <si>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</si>
  <si>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</si>
  <si>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</si>
  <si>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</si>
  <si>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</si>
  <si>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</si>
  <si>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</si>
  <si>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</si>
  <si>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</si>
  <si>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</si>
  <si>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</si>
  <si>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</si>
  <si>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</si>
  <si>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</si>
  <si>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</si>
  <si>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</si>
  <si>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</si>
  <si>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</si>
  <si>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</si>
  <si>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</si>
  <si>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</si>
  <si>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</si>
  <si>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</si>
  <si>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</si>
  <si>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</si>
  <si>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</si>
  <si>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</si>
  <si>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</si>
  <si>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</si>
  <si>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</si>
  <si>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</si>
  <si>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</si>
  <si>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</si>
  <si>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</si>
  <si>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</si>
  <si>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</si>
  <si>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</si>
  <si>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</si>
  <si>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</si>
  <si>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</si>
  <si>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</si>
  <si>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</si>
  <si>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</si>
  <si>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</si>
  <si>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</si>
  <si>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</si>
  <si>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</si>
  <si>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</si>
  <si>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</si>
  <si>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</si>
  <si>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</si>
  <si>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</si>
  <si>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</si>
  <si>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</si>
  <si>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</si>
  <si>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</si>
  <si>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</si>
  <si>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</si>
  <si>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</si>
  <si>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</si>
  <si>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</si>
  <si>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</si>
  <si>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</si>
  <si>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</si>
  <si>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</si>
  <si>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</si>
  <si>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</si>
  <si>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</si>
  <si>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</si>
  <si>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</si>
  <si>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</si>
  <si>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</si>
  <si>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</si>
  <si>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</si>
  <si>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</si>
  <si>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</si>
  <si>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</si>
  <si>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</si>
  <si>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</si>
  <si>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</si>
  <si>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</si>
  <si>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</si>
  <si>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</si>
  <si>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</si>
  <si>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</si>
  <si>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</si>
  <si>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</si>
  <si>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</si>
  <si>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</si>
  <si>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</si>
  <si>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</si>
  <si>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</si>
  <si>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</si>
  <si>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</si>
  <si>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</si>
  <si>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</si>
  <si>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</si>
  <si>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</si>
  <si>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</si>
  <si>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</si>
  <si>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</si>
  <si>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</si>
  <si>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</si>
  <si>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</si>
  <si>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</si>
  <si>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</si>
  <si>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</si>
  <si>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</si>
  <si>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</si>
  <si>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</si>
  <si>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</si>
  <si>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</si>
  <si>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</si>
  <si>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</si>
  <si>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</si>
  <si>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</si>
  <si>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</si>
  <si>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</si>
  <si>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</si>
  <si>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</si>
  <si>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</si>
  <si>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</si>
  <si>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</si>
  <si>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</si>
  <si>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</si>
  <si>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</si>
  <si>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</si>
  <si>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</si>
  <si>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</si>
  <si>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</si>
  <si>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</si>
  <si>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</si>
  <si>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</si>
  <si>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</si>
  <si>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</si>
  <si>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</si>
  <si>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</si>
  <si>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</si>
  <si>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</si>
  <si>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</si>
  <si>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</si>
  <si>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</si>
  <si>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</si>
  <si>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</si>
  <si>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</si>
  <si>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</si>
  <si>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</si>
  <si>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</si>
  <si>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</si>
  <si>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</si>
  <si>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</si>
  <si>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</si>
  <si>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</si>
  <si>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</si>
  <si>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</si>
  <si>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</si>
  <si>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</si>
  <si>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</si>
  <si>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</si>
  <si>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</si>
  <si>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</si>
  <si>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</si>
  <si>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</si>
  <si>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</si>
  <si>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</si>
  <si>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</si>
  <si>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</si>
  <si>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</si>
  <si>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</si>
  <si>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</si>
  <si>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</si>
  <si>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</si>
  <si>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</si>
  <si>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</si>
  <si>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</si>
  <si>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</si>
  <si>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</si>
  <si>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</si>
  <si>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</si>
  <si>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</si>
  <si>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</si>
  <si>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</si>
  <si>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</si>
  <si>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</si>
  <si>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</si>
  <si>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</si>
  <si>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</si>
  <si>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</si>
  <si>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</si>
  <si>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</si>
  <si>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</si>
  <si>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</si>
  <si>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</si>
  <si>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</si>
  <si>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</si>
  <si>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</si>
  <si>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</si>
  <si>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</si>
  <si>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</si>
  <si>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</si>
  <si>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</si>
  <si>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</si>
  <si>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</si>
  <si>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</si>
  <si>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</si>
  <si>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</si>
  <si>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</si>
  <si>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</si>
  <si>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</si>
  <si>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</si>
  <si>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</si>
  <si>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</si>
  <si>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</si>
  <si>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</si>
  <si>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</si>
  <si>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</si>
  <si>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</si>
  <si>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</si>
  <si>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</si>
  <si>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</si>
  <si>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</si>
  <si>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</si>
  <si>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</si>
  <si>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</si>
  <si>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</si>
  <si>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</si>
  <si>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</si>
  <si>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</si>
  <si>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</si>
  <si>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</si>
  <si>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</si>
  <si>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</si>
  <si>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</si>
  <si>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</si>
  <si>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</si>
  <si>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</si>
  <si>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</si>
  <si>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</si>
  <si>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</si>
  <si>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</si>
  <si>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</si>
  <si>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</si>
  <si>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</si>
  <si>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</si>
  <si>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</si>
  <si>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</si>
  <si>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</si>
  <si>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</si>
  <si>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</si>
  <si>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</si>
  <si>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</si>
  <si>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</si>
  <si>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</si>
  <si>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</si>
  <si>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</si>
  <si>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</si>
  <si>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</si>
  <si>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</si>
  <si>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</si>
  <si>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</si>
  <si>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</si>
  <si>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</si>
  <si>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</si>
  <si>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</si>
  <si>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</si>
  <si>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</si>
  <si>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</si>
  <si>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</si>
  <si>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</si>
  <si>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</si>
  <si>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</si>
  <si>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</si>
  <si>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</si>
  <si>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</si>
  <si>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</si>
  <si>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</si>
  <si>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</si>
  <si>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</si>
  <si>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</si>
  <si>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</si>
  <si>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</si>
  <si>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</si>
  <si>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</si>
  <si>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</si>
  <si>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</si>
  <si>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</si>
  <si>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</si>
  <si>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</si>
  <si>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</si>
  <si>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</si>
  <si>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</si>
  <si>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</si>
  <si>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</si>
  <si>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</si>
  <si>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</si>
  <si>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</si>
  <si>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</si>
  <si>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</si>
  <si>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</si>
  <si>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</si>
  <si>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</si>
  <si>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</si>
  <si>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</si>
  <si>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</si>
  <si>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</si>
  <si>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</si>
  <si>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</si>
  <si>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</si>
  <si>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</si>
  <si>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</si>
  <si>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</si>
  <si>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</si>
  <si>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</si>
  <si>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</si>
  <si>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</si>
  <si>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</si>
  <si>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</si>
  <si>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</si>
  <si>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</si>
  <si>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</si>
  <si>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</si>
  <si>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</si>
  <si>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</si>
  <si>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</si>
  <si>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</si>
  <si>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</si>
  <si>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</si>
  <si>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</si>
  <si>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</si>
  <si>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</si>
  <si>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</si>
  <si>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</si>
  <si>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</si>
  <si>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</si>
  <si>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</si>
  <si>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</si>
  <si>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</si>
  <si>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</si>
  <si>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</si>
  <si>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</si>
  <si>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</si>
  <si>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</si>
  <si>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</si>
  <si>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</si>
  <si>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</si>
  <si>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</si>
  <si>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</si>
  <si>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1：材积5000，以上价格未含当月燃油，已含旺季附加费，2021年4月19日执行，防疫物资，请来电咨询。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</si>
  <si>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</si>
  <si>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</si>
  <si>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</si>
  <si>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</si>
  <si>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</si>
  <si>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</si>
  <si>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</si>
  <si>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</si>
  <si>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</si>
  <si>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</si>
  <si>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</si>
  <si>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</si>
  <si>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</si>
  <si>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</si>
  <si>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</si>
  <si>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</si>
  <si>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</si>
  <si>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</si>
  <si>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</si>
  <si>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</si>
  <si>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</si>
  <si>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</si>
  <si>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</si>
  <si>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</si>
  <si>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</si>
  <si>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</si>
  <si>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</si>
  <si>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</si>
  <si>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</si>
  <si>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</si>
  <si>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</si>
  <si>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</si>
  <si>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</si>
  <si>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</si>
  <si>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</si>
  <si>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</si>
  <si>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</si>
  <si>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</si>
  <si>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</si>
  <si>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</si>
  <si>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</si>
  <si>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</si>
  <si>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</si>
  <si>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</si>
  <si>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1，截单时间：12:00前，过港顺利，当天提取，2021年4月19日执行，3KG内货，只接受不带纸箱包装的PAK袋子。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</si>
  <si>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</si>
  <si>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</si>
  <si>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</si>
  <si>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</si>
  <si>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</si>
  <si>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</si>
  <si>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</si>
  <si>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</si>
  <si>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</si>
  <si>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</si>
  <si>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</si>
  <si>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</si>
  <si>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</si>
  <si>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</si>
  <si>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</si>
  <si>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</si>
  <si>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</si>
  <si>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</si>
  <si>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</si>
  <si>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</si>
  <si>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</si>
  <si>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</si>
  <si>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</si>
  <si>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</si>
  <si>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</si>
  <si>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</si>
  <si>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</si>
  <si>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</si>
  <si>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</si>
  <si>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</si>
  <si>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</si>
  <si>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</si>
  <si>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</si>
  <si>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</si>
  <si>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</si>
  <si>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</si>
  <si>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</si>
  <si>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</si>
  <si>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</si>
  <si>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</si>
  <si>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香港UPS红7000特价,2021年4月19日执行.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</si>
  <si>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</si>
  <si>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</si>
  <si>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</si>
  <si>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</si>
  <si>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</si>
  <si>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</si>
  <si>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</si>
  <si>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</si>
  <si>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</si>
  <si>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</si>
  <si>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</si>
  <si>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</si>
  <si>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</si>
  <si>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</si>
  <si>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</si>
  <si>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</si>
  <si>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</si>
  <si>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</si>
  <si>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</si>
  <si>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</si>
  <si>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</si>
  <si>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</si>
  <si>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</si>
  <si>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一，出货清单请备注：香港UPS红单6000，2021年4月19日执行，截单12点前。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</si>
  <si>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</si>
  <si>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</si>
  <si>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</si>
  <si>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</si>
  <si>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</si>
  <si>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</si>
  <si>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</si>
  <si>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</si>
  <si>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人民币不含燃油报价，含旺季附加费，2021年4月5日执行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</si>
  <si>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</si>
  <si>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</si>
  <si>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</si>
  <si>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</si>
  <si>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</si>
  <si>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</si>
  <si>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</si>
  <si>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</si>
  <si>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</si>
  <si>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</si>
  <si>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</si>
  <si>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</si>
  <si>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</si>
  <si>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</si>
  <si>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</si>
  <si>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</si>
  <si>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</si>
  <si>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</si>
  <si>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</si>
  <si>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月19日执行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</si>
  <si>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</si>
  <si>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</si>
  <si>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</si>
  <si>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</si>
  <si>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</si>
  <si>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</si>
  <si>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</si>
  <si>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</si>
  <si>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</si>
  <si>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</si>
  <si>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</si>
  <si>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</si>
  <si>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</si>
  <si>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</si>
  <si>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</si>
  <si>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</si>
  <si>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</si>
  <si>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</si>
  <si>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</si>
  <si>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</si>
  <si>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</si>
  <si>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</si>
  <si>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</si>
  <si>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</si>
  <si>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</si>
  <si>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</si>
  <si>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</si>
  <si>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</si>
  <si>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</si>
  <si>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</si>
  <si>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</si>
  <si>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</si>
  <si>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</si>
  <si>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</si>
  <si>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</si>
  <si>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</si>
  <si>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</si>
  <si>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</si>
  <si>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</si>
  <si>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</si>
  <si>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</si>
  <si>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</si>
  <si>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</si>
  <si>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</si>
  <si>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</si>
  <si>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</si>
  <si>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</si>
  <si>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</si>
  <si>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</si>
  <si>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</si>
  <si>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</si>
  <si>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</si>
  <si>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</si>
  <si>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</si>
  <si>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</si>
  <si>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</si>
  <si>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</si>
  <si>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自主账号，自主交仓，当天提取，2021年4月19日执行，含旺季附加费。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</si>
  <si>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</si>
  <si>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</si>
  <si>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</si>
  <si>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</si>
  <si>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</si>
  <si>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</si>
  <si>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</si>
  <si>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</si>
  <si>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</si>
  <si>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</si>
  <si>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</si>
  <si>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</si>
  <si>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</si>
  <si>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</si>
  <si>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</si>
  <si>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</si>
  <si>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</si>
  <si>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</si>
  <si>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</si>
  <si>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</si>
  <si>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</si>
  <si>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</si>
  <si>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</si>
  <si>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</si>
  <si>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</si>
  <si>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</si>
  <si>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</si>
  <si>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</si>
  <si>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</si>
  <si>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</si>
  <si>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</si>
  <si>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</si>
  <si>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</si>
  <si>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</si>
  <si>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</si>
  <si>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</si>
  <si>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</si>
  <si>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</si>
  <si>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</si>
  <si>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</si>
  <si>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</si>
  <si>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</si>
  <si>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</si>
  <si>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</si>
  <si>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</si>
  <si>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</si>
  <si>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</si>
  <si>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</si>
  <si>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</si>
  <si>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</si>
  <si>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</si>
  <si>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</si>
  <si>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</si>
  <si>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</si>
  <si>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</si>
  <si>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</si>
  <si>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</si>
  <si>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</si>
  <si>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</si>
  <si>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</si>
  <si>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</si>
  <si>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</si>
  <si>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</si>
  <si>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</si>
  <si>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</si>
  <si>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</si>
  <si>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</si>
  <si>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</si>
  <si>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</si>
  <si>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</si>
  <si>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2021年4月12日执行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</si>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</sst>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2" formatCode="_ &quot;￥&quot;* #,##0_ ;_ &quot;￥&quot;* \-#,##0_ ;_ &quot;￥&quot;* &quot;-&quot;_ ;_ @_ "/>
    <numFmt numFmtId="43" formatCode="_ * #,##0.00_ ;_ * \-#,##0.00_ ;_ * &quot;-&quot;??_ ;_ @_ "/>
    <numFmt numFmtId="176" formatCode="0.000000000000000"/>
    <numFmt numFmtId="44" formatCode="_ &quot;￥&quot;* #,##0.00_ ;_ &quot;￥&quot;* \-#,##0.00_ ;_ &quot;￥&quot;* &quot;-&quot;??_ ;_ @_ "/>
    <numFmt numFmtId="41" formatCode="_ * #,##0_ ;_ * \-#,##0_ ;_ * &quot;-&quot;_ ;_ @_ "/>
    <numFmt numFmtId="177" formatCode="0.00_);[Red]\(0.00\)"/>
    <numFmt numFmtId="178" formatCode="#,##0_ ;[Red]\-#,##0\ "/>
    <numFmt numFmtId="179" formatCode="mmmm"/>
    <numFmt numFmtId="180" formatCode="0.00;[Red]0.00"/>
    <numFmt numFmtId="181" formatCode="0.0"/>
    <numFmt numFmtId="182" formatCode="[$$-409]#,##0.00;[Red][$$-409]#,##0.00"/>
    <numFmt numFmtId="183" formatCode="_-&quot;L.&quot;\ * #,##0_-;\-&quot;L.&quot;\ * #,##0_-;_-&quot;L.&quot;\ * &quot;-&quot;_-;_-@_-"/>
    <numFmt numFmtId="184" formatCode="[$-1010804]General"/>
    <numFmt numFmtId="185" formatCode="_-&quot;L.&quot;\ * #,##0.00_-;\-&quot;L.&quot;\ * #,##0.00_-;_-&quot;L.&quot;\ * &quot;-&quot;??_-;_-@_-"/>
    <numFmt numFmtId="186" formatCode="0.0_);[Red]\(0.0\)"/>
    <numFmt numFmtId="187" formatCode="_-[$£-809]* #,##0.00_-;\-[$£-809]* #,##0.00_-;_-[$£-809]* &quot;-&quot;??_-;_-@_-"/>
    <numFmt numFmtId="188" formatCode="_-* #,##0.00_-;\-* #,##0.00_-;_-* &quot;-&quot;??_-;_-@_-"/>
    <numFmt numFmtId="189" formatCode="##,##0.0;[Red]\(#,##0.0\)"/>
    <numFmt numFmtId="190" formatCode="&quot;L.&quot;\ #,##0.00;\-&quot;L.&quot;\ #,##0.00"/>
    <numFmt numFmtId="191" formatCode="0_ "/>
    <numFmt numFmtId="192" formatCode="0.0_);\(0.0\)"/>
    <numFmt numFmtId="193" formatCode="_(&quot;$&quot;* #,##0.00_);_(&quot;$&quot;* \(#,##0.00\);_(&quot;$&quot;* &quot;-&quot;??_);_(@_)"/>
    <numFmt numFmtId="194" formatCode="_(* #,##0.00_);_(* \(#,##0.00\);_(* &quot;-&quot;??_);_(@_)"/>
    <numFmt numFmtId="195" formatCode="0.0000000000"/>
    <numFmt numFmtId="196" formatCode="#,##0.0_);[Red]\(#,##0.0\)"/>
    <numFmt numFmtId="197" formatCode="#,##0.00;[Red]\(#,##0.00\)"/>
    <numFmt numFmtId="198" formatCode="#,##0.0"/>
    <numFmt numFmtId="199" formatCode="_(* #,##0.00000_);_(* \(#,##0.00000\);_(* &quot;-&quot;?_);_(@_)"/>
    <numFmt numFmtId="200" formatCode="&quot;L.&quot;\ #,##0.00;[Red]\-&quot;L.&quot;\ #,##0.00"/>
    <numFmt numFmtId="201" formatCode="#,##0.00_ "/>
    <numFmt numFmtId="202" formatCode="#,##0.0_);\(#,##0.0\)"/>
    <numFmt numFmtId="203" formatCode="#,###.0;[Red]\(#,##0.0\)"/>
    <numFmt numFmtId="204" formatCode="#,##0.0\ _D_M;\-#,##0.0\ _D_M"/>
    <numFmt numFmtId="205" formatCode="0.0%;[Red]\(0.0\)%"/>
    <numFmt numFmtId="206" formatCode="0.0;_瀀"/>
    <numFmt numFmtId="207" formatCode="#,##0.00_ ;[Red]\-#,##0.00\ "/>
    <numFmt numFmtId="208" formatCode="#,##0.0000;[Red]\(#,##0.0000\)"/>
    <numFmt numFmtId="209" formatCode="0_);[Red]\(0\)"/>
    <numFmt numFmtId="210" formatCode="#,##0.0;[Red]\(#,##0.0\)"/>
    <numFmt numFmtId="211" formatCode="0.0;[Red]0.0"/>
    <numFmt numFmtId="212" formatCode="#,##0.0;[Red]\-#,##0.0"/>
    <numFmt numFmtId="213" formatCode="_([$€-2]* #,##0.00_);_([$€-2]* \(#,##0.00\);_([$€-2]* &quot;-&quot;??_)"/>
    <numFmt numFmtId="214" formatCode="0.000%"/>
    <numFmt numFmtId="215" formatCode="0.0000%"/>
    <numFmt numFmtId="216" formatCode="_(* #,##0_);_(* \(#,##0\);_(* &quot;-&quot;?_);_(@_)"/>
    <numFmt numFmtId="217" formatCode="#,##0.000;[Red]\(#,##0.000\)"/>
    <numFmt numFmtId="218" formatCode="#,##0.0_);\(#,##0.0\);#,##0.0_);@_)"/>
    <numFmt numFmtId="219" formatCode="0.00_ "/>
    <numFmt numFmtId="220" formatCode="0;[Red]0"/>
    <numFmt numFmtId="221" formatCode="0.0_ "/>
    <numFmt numFmtId="222" formatCode="#,##0_);[Red]\(#,##0\)"/>
    <numFmt numFmtId="223" formatCode="[$-409]mmmm\ d\,\ yyyy;@"/>
  </numFmts>
  <fonts count="39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b/>
      <sz val="12"/>
      <name val="宋体"/>
      <charset val="134"/>
      <scheme val="major"/>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rgb="FFFA7D00"/>
      <name val="宋体"/>
      <charset val="0"/>
      <scheme val="minor"/>
    </font>
    <font>
      <sz val="11"/>
      <color theme="1"/>
      <name val="宋体"/>
      <charset val="0"/>
      <scheme val="minor"/>
    </font>
    <font>
      <sz val="10"/>
      <color indexed="8"/>
      <name val="MS Sans Serif"/>
      <charset val="134"/>
    </font>
    <font>
      <sz val="11"/>
      <color indexed="17"/>
      <name val="宋体"/>
      <charset val="134"/>
    </font>
    <font>
      <sz val="11"/>
      <color indexed="20"/>
      <name val="宋体"/>
      <charset val="134"/>
    </font>
    <font>
      <sz val="11"/>
      <color theme="0"/>
      <name val="宋体"/>
      <charset val="0"/>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u/>
      <sz val="10"/>
      <color indexed="12"/>
      <name val="Arial"/>
      <charset val="134"/>
    </font>
    <font>
      <b/>
      <sz val="11"/>
      <color theme="3"/>
      <name val="宋体"/>
      <charset val="134"/>
      <scheme val="minor"/>
    </font>
    <font>
      <sz val="11"/>
      <color rgb="FFFF0000"/>
      <name val="宋体"/>
      <charset val="0"/>
      <scheme val="minor"/>
    </font>
    <font>
      <u/>
      <sz val="11"/>
      <color rgb="FF80008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name val="新細明體"/>
      <charset val="134"/>
    </font>
    <font>
      <b/>
      <sz val="11"/>
      <color theme="1"/>
      <name val="宋体"/>
      <charset val="0"/>
      <scheme val="minor"/>
    </font>
    <font>
      <sz val="11"/>
      <color rgb="FF006100"/>
      <name val="宋体"/>
      <charset val="0"/>
      <scheme val="minor"/>
    </font>
    <font>
      <sz val="12"/>
      <color indexed="8"/>
      <name val="Arial"/>
      <charset val="134"/>
    </font>
    <font>
      <sz val="11"/>
      <color indexed="8"/>
      <name val="等线"/>
      <charset val="134"/>
    </font>
    <font>
      <sz val="10"/>
      <color indexed="10"/>
      <name val="微软雅黑"/>
      <charset val="134"/>
    </font>
    <font>
      <sz val="11"/>
      <name val="돋움"/>
      <charset val="134"/>
    </font>
    <font>
      <sz val="11"/>
      <name val=""/>
      <charset val="0"/>
    </font>
    <font>
      <sz val="9"/>
      <name val="Tahoma"/>
      <charset val="134"/>
    </font>
    <font>
      <sz val="10"/>
      <name val="Palatino"/>
      <charset val="134"/>
    </font>
    <font>
      <sz val="11"/>
      <name val="ＭＳ Ｐゴシック"/>
      <charset val="134"/>
    </font>
    <font>
      <sz val="11"/>
      <color indexed="8"/>
      <name val="新細明體"/>
      <charset val="134"/>
    </font>
    <font>
      <sz val="10"/>
      <name val="Helv"/>
      <charset val="0"/>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tint="0.399975585192419"/>
        <bgColor indexed="64"/>
      </patternFill>
    </fill>
  </fills>
  <borders count="13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737">
    <xf numFmtId="0" fontId="0" fillId="0" borderId="0"/>
    <xf numFmtId="0" fontId="327" fillId="0" borderId="0">
      <alignment vertical="top"/>
    </xf>
    <xf numFmtId="42" fontId="19" fillId="0" borderId="0" applyFont="0" applyFill="0" applyBorder="0" applyAlignment="0" applyProtection="0">
      <alignment vertical="center"/>
    </xf>
    <xf numFmtId="0" fontId="148" fillId="0" borderId="0"/>
    <xf numFmtId="0" fontId="327" fillId="0" borderId="0">
      <alignment vertical="top"/>
    </xf>
    <xf numFmtId="0" fontId="354" fillId="72" borderId="131" applyNumberFormat="0" applyAlignment="0" applyProtection="0">
      <alignment vertical="center"/>
    </xf>
    <xf numFmtId="0" fontId="148" fillId="0" borderId="0"/>
    <xf numFmtId="44" fontId="19" fillId="0" borderId="0" applyFont="0" applyFill="0" applyBorder="0" applyAlignment="0" applyProtection="0">
      <alignment vertical="center"/>
    </xf>
    <xf numFmtId="0" fontId="148" fillId="0" borderId="0"/>
    <xf numFmtId="0" fontId="347" fillId="50" borderId="0" applyNumberFormat="0" applyBorder="0" applyAlignment="0" applyProtection="0">
      <alignment vertical="center"/>
    </xf>
    <xf numFmtId="176" fontId="229" fillId="0" borderId="0" applyFont="0" applyFill="0" applyBorder="0" applyAlignment="0" applyProtection="0"/>
    <xf numFmtId="0" fontId="148" fillId="0" borderId="0"/>
    <xf numFmtId="0" fontId="148" fillId="0" borderId="0"/>
    <xf numFmtId="0" fontId="133"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344" fillId="66"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0" fillId="0" borderId="0"/>
    <xf numFmtId="0" fontId="0" fillId="0" borderId="0"/>
    <xf numFmtId="41" fontId="19" fillId="0" borderId="0" applyFont="0" applyFill="0" applyBorder="0" applyAlignment="0" applyProtection="0">
      <alignment vertical="center"/>
    </xf>
    <xf numFmtId="181" fontId="229" fillId="0" borderId="0" applyFont="0" applyFill="0" applyBorder="0" applyAlignment="0" applyProtection="0"/>
    <xf numFmtId="0" fontId="148" fillId="0" borderId="0"/>
    <xf numFmtId="0" fontId="344" fillId="73" borderId="0" applyNumberFormat="0" applyBorder="0" applyAlignment="0" applyProtection="0">
      <alignment vertical="center"/>
    </xf>
    <xf numFmtId="0" fontId="148" fillId="0" borderId="0"/>
    <xf numFmtId="0" fontId="350" fillId="70" borderId="0" applyNumberFormat="0" applyBorder="0" applyAlignment="0" applyProtection="0">
      <alignment vertical="center"/>
    </xf>
    <xf numFmtId="0" fontId="0" fillId="0" borderId="0" applyProtection="0"/>
    <xf numFmtId="0" fontId="347" fillId="50" borderId="0" applyNumberFormat="0" applyBorder="0" applyAlignment="0" applyProtection="0">
      <alignment vertical="center"/>
    </xf>
    <xf numFmtId="0" fontId="327" fillId="0" borderId="0">
      <alignment vertical="top"/>
    </xf>
    <xf numFmtId="0" fontId="0" fillId="0" borderId="0">
      <alignment vertical="center"/>
    </xf>
    <xf numFmtId="0" fontId="148" fillId="0" borderId="0"/>
    <xf numFmtId="43" fontId="19" fillId="0" borderId="0" applyFont="0" applyFill="0" applyBorder="0" applyAlignment="0" applyProtection="0">
      <alignment vertical="center"/>
    </xf>
    <xf numFmtId="0" fontId="348" fillId="77"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8" fillId="0" borderId="0"/>
    <xf numFmtId="0" fontId="347" fillId="50" borderId="0" applyNumberFormat="0" applyBorder="0" applyAlignment="0" applyProtection="0"/>
    <xf numFmtId="0" fontId="315" fillId="0" borderId="0"/>
    <xf numFmtId="0" fontId="327" fillId="0" borderId="0">
      <alignment vertical="top"/>
    </xf>
    <xf numFmtId="0" fontId="345" fillId="0" borderId="0"/>
    <xf numFmtId="9" fontId="19" fillId="0" borderId="0" applyFont="0" applyFill="0" applyBorder="0" applyAlignment="0" applyProtection="0">
      <alignment vertical="center"/>
    </xf>
    <xf numFmtId="0" fontId="358" fillId="0" borderId="0" applyNumberFormat="0" applyFill="0" applyBorder="0" applyAlignment="0" applyProtection="0">
      <alignment vertical="center"/>
    </xf>
    <xf numFmtId="0" fontId="148" fillId="0" borderId="0"/>
    <xf numFmtId="0" fontId="19" fillId="13" borderId="129" applyNumberFormat="0" applyFont="0" applyAlignment="0" applyProtection="0">
      <alignment vertical="center"/>
    </xf>
    <xf numFmtId="0" fontId="348" fillId="76" borderId="0" applyNumberFormat="0" applyBorder="0" applyAlignment="0" applyProtection="0">
      <alignment vertical="center"/>
    </xf>
    <xf numFmtId="0" fontId="356" fillId="0" borderId="0" applyNumberFormat="0" applyFill="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15" fillId="0" borderId="0"/>
    <xf numFmtId="0" fontId="0" fillId="0" borderId="0"/>
    <xf numFmtId="0" fontId="357" fillId="0" borderId="0" applyNumberFormat="0" applyFill="0" applyBorder="0" applyAlignment="0" applyProtection="0">
      <alignment vertical="center"/>
    </xf>
    <xf numFmtId="0" fontId="327" fillId="0" borderId="0">
      <alignment vertical="top"/>
    </xf>
    <xf numFmtId="0" fontId="353" fillId="0" borderId="0" applyNumberFormat="0" applyFill="0" applyBorder="0" applyAlignment="0" applyProtection="0">
      <alignment vertical="center"/>
    </xf>
    <xf numFmtId="0" fontId="0" fillId="0" borderId="0"/>
    <xf numFmtId="0" fontId="148" fillId="0" borderId="0"/>
    <xf numFmtId="0" fontId="349" fillId="0" borderId="0" applyNumberFormat="0" applyFill="0" applyBorder="0" applyAlignment="0" applyProtection="0">
      <alignment vertical="center"/>
    </xf>
    <xf numFmtId="0" fontId="347" fillId="50" borderId="0" applyNumberFormat="0" applyBorder="0" applyAlignment="0" applyProtection="0">
      <alignment vertical="center"/>
    </xf>
    <xf numFmtId="0" fontId="0" fillId="0" borderId="0"/>
    <xf numFmtId="0" fontId="315" fillId="0" borderId="0"/>
    <xf numFmtId="0" fontId="327" fillId="0" borderId="0">
      <alignment vertical="top"/>
    </xf>
    <xf numFmtId="0" fontId="148" fillId="0" borderId="0"/>
    <xf numFmtId="0" fontId="315" fillId="0" borderId="0"/>
    <xf numFmtId="0" fontId="345" fillId="0" borderId="0"/>
    <xf numFmtId="0" fontId="327" fillId="0" borderId="0">
      <alignment vertical="top"/>
    </xf>
    <xf numFmtId="0" fontId="352" fillId="0" borderId="130" applyNumberFormat="0" applyFill="0" applyAlignment="0" applyProtection="0">
      <alignment vertical="center"/>
    </xf>
    <xf numFmtId="0" fontId="148" fillId="0" borderId="0"/>
    <xf numFmtId="179" fontId="229" fillId="0" borderId="0" applyFont="0" applyFill="0" applyBorder="0" applyAlignment="0" applyProtection="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59" fillId="0" borderId="130" applyNumberFormat="0" applyFill="0" applyAlignment="0" applyProtection="0">
      <alignment vertical="center"/>
    </xf>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315" fillId="0" borderId="0"/>
    <xf numFmtId="0" fontId="348" fillId="78" borderId="0" applyNumberFormat="0" applyBorder="0" applyAlignment="0" applyProtection="0">
      <alignment vertical="center"/>
    </xf>
    <xf numFmtId="0" fontId="0" fillId="0" borderId="0" applyProtection="0"/>
    <xf numFmtId="0" fontId="0" fillId="0" borderId="0" applyProtection="0"/>
    <xf numFmtId="0" fontId="148" fillId="0" borderId="0"/>
    <xf numFmtId="0" fontId="356" fillId="0" borderId="132" applyNumberFormat="0" applyFill="0" applyAlignment="0" applyProtection="0">
      <alignment vertical="center"/>
    </xf>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7" fillId="0" borderId="0">
      <alignment vertical="top"/>
    </xf>
    <xf numFmtId="0" fontId="148" fillId="0" borderId="0"/>
    <xf numFmtId="0" fontId="348" fillId="68" borderId="0" applyNumberFormat="0" applyBorder="0" applyAlignment="0" applyProtection="0">
      <alignment vertical="center"/>
    </xf>
    <xf numFmtId="0" fontId="148" fillId="0" borderId="0"/>
    <xf numFmtId="0" fontId="360" fillId="79" borderId="133" applyNumberFormat="0" applyAlignment="0" applyProtection="0">
      <alignment vertical="center"/>
    </xf>
    <xf numFmtId="0" fontId="327" fillId="0" borderId="0">
      <alignment vertical="top"/>
    </xf>
    <xf numFmtId="0" fontId="315" fillId="0" borderId="0"/>
    <xf numFmtId="0" fontId="361" fillId="79" borderId="131" applyNumberFormat="0" applyAlignment="0" applyProtection="0">
      <alignment vertical="center"/>
    </xf>
    <xf numFmtId="0" fontId="362" fillId="80" borderId="134" applyNumberFormat="0" applyAlignment="0" applyProtection="0">
      <alignment vertical="center"/>
    </xf>
    <xf numFmtId="0" fontId="148" fillId="0" borderId="0"/>
    <xf numFmtId="0" fontId="148" fillId="0" borderId="0"/>
    <xf numFmtId="0" fontId="344" fillId="67" borderId="0" applyNumberFormat="0" applyBorder="0" applyAlignment="0" applyProtection="0">
      <alignment vertical="center"/>
    </xf>
    <xf numFmtId="0" fontId="148" fillId="0" borderId="0"/>
    <xf numFmtId="0" fontId="0" fillId="0" borderId="0"/>
    <xf numFmtId="0" fontId="0" fillId="0" borderId="0"/>
    <xf numFmtId="0" fontId="347" fillId="50" borderId="0" applyNumberFormat="0" applyBorder="0" applyAlignment="0" applyProtection="0">
      <alignment vertical="center"/>
    </xf>
    <xf numFmtId="0" fontId="327" fillId="0" borderId="0">
      <alignment vertical="top"/>
    </xf>
    <xf numFmtId="0" fontId="148" fillId="0" borderId="0"/>
    <xf numFmtId="0" fontId="348" fillId="82" borderId="0" applyNumberFormat="0" applyBorder="0" applyAlignment="0" applyProtection="0">
      <alignment vertical="center"/>
    </xf>
    <xf numFmtId="0" fontId="148" fillId="0" borderId="0"/>
    <xf numFmtId="0" fontId="327" fillId="0" borderId="0">
      <alignment vertical="top"/>
    </xf>
    <xf numFmtId="0" fontId="327" fillId="0" borderId="0">
      <alignment vertical="top"/>
    </xf>
    <xf numFmtId="0" fontId="343" fillId="0" borderId="128" applyNumberFormat="0" applyFill="0" applyAlignment="0" applyProtection="0">
      <alignment vertical="center"/>
    </xf>
    <xf numFmtId="0" fontId="148" fillId="0" borderId="0"/>
    <xf numFmtId="0" fontId="148" fillId="0" borderId="0"/>
    <xf numFmtId="0" fontId="364" fillId="0" borderId="135" applyNumberFormat="0" applyFill="0" applyAlignment="0" applyProtection="0">
      <alignment vertical="center"/>
    </xf>
    <xf numFmtId="0" fontId="148" fillId="0" borderId="0"/>
    <xf numFmtId="0" fontId="148" fillId="0" borderId="0"/>
    <xf numFmtId="0" fontId="365" fillId="83" borderId="0" applyNumberFormat="0" applyBorder="0" applyAlignment="0" applyProtection="0">
      <alignment vertical="center"/>
    </xf>
    <xf numFmtId="0" fontId="327" fillId="0" borderId="0">
      <alignment vertical="top"/>
    </xf>
    <xf numFmtId="0" fontId="327" fillId="0" borderId="0">
      <alignment vertical="top"/>
    </xf>
    <xf numFmtId="0" fontId="351" fillId="71" borderId="0" applyNumberFormat="0" applyBorder="0" applyAlignment="0" applyProtection="0">
      <alignment vertical="center"/>
    </xf>
    <xf numFmtId="0" fontId="345" fillId="0" borderId="0"/>
    <xf numFmtId="0" fontId="148" fillId="0" borderId="0"/>
    <xf numFmtId="0" fontId="344" fillId="27" borderId="0" applyNumberFormat="0" applyBorder="0" applyAlignment="0" applyProtection="0">
      <alignment vertical="center"/>
    </xf>
    <xf numFmtId="0" fontId="0" fillId="0" borderId="0"/>
    <xf numFmtId="0" fontId="0" fillId="0" borderId="0"/>
    <xf numFmtId="0" fontId="347" fillId="50" borderId="0" applyNumberFormat="0" applyBorder="0" applyAlignment="0" applyProtection="0">
      <alignment vertical="center"/>
    </xf>
    <xf numFmtId="0" fontId="0" fillId="0" borderId="0">
      <alignment vertical="center"/>
    </xf>
    <xf numFmtId="0" fontId="148" fillId="0" borderId="0"/>
    <xf numFmtId="0" fontId="315" fillId="0" borderId="0"/>
    <xf numFmtId="0" fontId="144" fillId="0" borderId="0" applyBorder="0"/>
    <xf numFmtId="0" fontId="348" fillId="81" borderId="0" applyNumberFormat="0" applyBorder="0" applyAlignment="0" applyProtection="0">
      <alignment vertical="center"/>
    </xf>
    <xf numFmtId="0" fontId="133" fillId="0" borderId="0"/>
    <xf numFmtId="0" fontId="148" fillId="0" borderId="0"/>
    <xf numFmtId="0" fontId="327" fillId="0" borderId="0">
      <alignment vertical="top"/>
    </xf>
    <xf numFmtId="0" fontId="344" fillId="47" borderId="0" applyNumberFormat="0" applyBorder="0" applyAlignment="0" applyProtection="0">
      <alignment vertical="center"/>
    </xf>
    <xf numFmtId="0" fontId="327" fillId="0" borderId="0">
      <alignment vertical="top"/>
    </xf>
    <xf numFmtId="0" fontId="0" fillId="0" borderId="0"/>
    <xf numFmtId="0" fontId="0" fillId="0" borderId="0"/>
    <xf numFmtId="0" fontId="148" fillId="0" borderId="0"/>
    <xf numFmtId="0" fontId="327" fillId="0" borderId="0">
      <alignment vertical="top"/>
    </xf>
    <xf numFmtId="0" fontId="344" fillId="84" borderId="0" applyNumberFormat="0" applyBorder="0" applyAlignment="0" applyProtection="0">
      <alignment vertical="center"/>
    </xf>
    <xf numFmtId="0" fontId="148" fillId="0" borderId="0"/>
    <xf numFmtId="0" fontId="344" fillId="18" borderId="0" applyNumberFormat="0" applyBorder="0" applyAlignment="0" applyProtection="0">
      <alignment vertical="center"/>
    </xf>
    <xf numFmtId="0" fontId="148" fillId="0" borderId="0"/>
    <xf numFmtId="0" fontId="327" fillId="0" borderId="0">
      <alignment vertical="top"/>
    </xf>
    <xf numFmtId="0" fontId="0" fillId="0" borderId="0"/>
    <xf numFmtId="0" fontId="0" fillId="0" borderId="0"/>
    <xf numFmtId="0" fontId="327" fillId="0" borderId="0">
      <alignment vertical="top"/>
    </xf>
    <xf numFmtId="0" fontId="344" fillId="65" borderId="0" applyNumberFormat="0" applyBorder="0" applyAlignment="0" applyProtection="0">
      <alignment vertical="center"/>
    </xf>
    <xf numFmtId="0" fontId="315" fillId="0" borderId="0"/>
    <xf numFmtId="0" fontId="348" fillId="85" borderId="0" applyNumberFormat="0" applyBorder="0" applyAlignment="0" applyProtection="0">
      <alignment vertical="center"/>
    </xf>
    <xf numFmtId="0" fontId="148" fillId="0" borderId="0"/>
    <xf numFmtId="0" fontId="327" fillId="0" borderId="0">
      <alignment vertical="top"/>
    </xf>
    <xf numFmtId="0" fontId="148" fillId="0" borderId="0"/>
    <xf numFmtId="0" fontId="348" fillId="69" borderId="0" applyNumberFormat="0" applyBorder="0" applyAlignment="0" applyProtection="0">
      <alignment vertical="center"/>
    </xf>
    <xf numFmtId="0" fontId="0" fillId="0" borderId="0">
      <alignment vertical="center"/>
    </xf>
    <xf numFmtId="0" fontId="327" fillId="0" borderId="0">
      <alignment vertical="top"/>
    </xf>
    <xf numFmtId="0" fontId="0" fillId="0" borderId="0"/>
    <xf numFmtId="0" fontId="345" fillId="0" borderId="0"/>
    <xf numFmtId="0" fontId="344" fillId="75" borderId="0" applyNumberFormat="0" applyBorder="0" applyAlignment="0" applyProtection="0">
      <alignment vertical="center"/>
    </xf>
    <xf numFmtId="0" fontId="327" fillId="0" borderId="0">
      <alignment vertical="top"/>
    </xf>
    <xf numFmtId="0" fontId="327" fillId="0" borderId="0">
      <alignment vertical="top"/>
    </xf>
    <xf numFmtId="0" fontId="0" fillId="0" borderId="0"/>
    <xf numFmtId="0" fontId="0" fillId="0" borderId="0"/>
    <xf numFmtId="0" fontId="347" fillId="50" borderId="0" applyNumberFormat="0" applyBorder="0" applyAlignment="0" applyProtection="0">
      <alignment vertical="center"/>
    </xf>
    <xf numFmtId="0" fontId="344" fillId="86" borderId="0" applyNumberFormat="0" applyBorder="0" applyAlignment="0" applyProtection="0">
      <alignment vertical="center"/>
    </xf>
    <xf numFmtId="0" fontId="315" fillId="0" borderId="0"/>
    <xf numFmtId="0" fontId="327" fillId="0" borderId="0">
      <alignment vertical="top"/>
    </xf>
    <xf numFmtId="0" fontId="148" fillId="0" borderId="0"/>
    <xf numFmtId="0" fontId="148" fillId="0" borderId="0"/>
    <xf numFmtId="0" fontId="348" fillId="74" borderId="0" applyNumberFormat="0" applyBorder="0" applyAlignment="0" applyProtection="0">
      <alignment vertical="center"/>
    </xf>
    <xf numFmtId="0" fontId="327" fillId="0" borderId="0">
      <alignment vertical="top"/>
    </xf>
    <xf numFmtId="0" fontId="345" fillId="0" borderId="0"/>
    <xf numFmtId="0" fontId="229" fillId="0" borderId="0" applyFont="0" applyFill="0" applyBorder="0" applyAlignment="0" applyProtection="0"/>
    <xf numFmtId="0" fontId="344" fillId="35" borderId="0" applyNumberFormat="0" applyBorder="0" applyAlignment="0" applyProtection="0">
      <alignment vertical="center"/>
    </xf>
    <xf numFmtId="0" fontId="348" fillId="60" borderId="0" applyNumberFormat="0" applyBorder="0" applyAlignment="0" applyProtection="0">
      <alignment vertical="center"/>
    </xf>
    <xf numFmtId="0" fontId="144" fillId="0" borderId="0" applyBorder="0"/>
    <xf numFmtId="0" fontId="327" fillId="0" borderId="0">
      <alignment vertical="top"/>
    </xf>
    <xf numFmtId="0" fontId="348" fillId="26" borderId="0" applyNumberFormat="0" applyBorder="0" applyAlignment="0" applyProtection="0">
      <alignment vertical="center"/>
    </xf>
    <xf numFmtId="0" fontId="344" fillId="49" borderId="0" applyNumberFormat="0" applyBorder="0" applyAlignment="0" applyProtection="0">
      <alignment vertical="center"/>
    </xf>
    <xf numFmtId="0" fontId="327" fillId="0" borderId="0">
      <alignment vertical="top"/>
    </xf>
    <xf numFmtId="0" fontId="348" fillId="87" borderId="0" applyNumberFormat="0" applyBorder="0" applyAlignment="0" applyProtection="0">
      <alignment vertical="center"/>
    </xf>
    <xf numFmtId="0" fontId="148" fillId="0" borderId="0"/>
    <xf numFmtId="0" fontId="327" fillId="0" borderId="0">
      <alignment vertical="top"/>
    </xf>
    <xf numFmtId="0" fontId="345" fillId="0" borderId="0"/>
    <xf numFmtId="0" fontId="144" fillId="0" borderId="0"/>
    <xf numFmtId="0" fontId="0" fillId="0" borderId="0"/>
    <xf numFmtId="0" fontId="0" fillId="0" borderId="0"/>
    <xf numFmtId="0" fontId="347" fillId="50" borderId="0" applyNumberFormat="0" applyBorder="0" applyAlignment="0" applyProtection="0">
      <alignment vertical="center"/>
    </xf>
    <xf numFmtId="0" fontId="327" fillId="0" borderId="0">
      <alignment vertical="top"/>
    </xf>
    <xf numFmtId="0" fontId="148" fillId="0" borderId="0"/>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4" fillId="0" borderId="0"/>
    <xf numFmtId="0" fontId="315" fillId="0" borderId="0"/>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15" fillId="0" borderId="0"/>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5" fillId="0" borderId="0"/>
    <xf numFmtId="0" fontId="345" fillId="0" borderId="0"/>
    <xf numFmtId="0" fontId="0" fillId="0" borderId="0"/>
    <xf numFmtId="0" fontId="0" fillId="0" borderId="0" applyProtection="0"/>
    <xf numFmtId="0" fontId="347" fillId="50" borderId="0" applyNumberFormat="0" applyBorder="0" applyAlignment="0" applyProtection="0">
      <alignment vertical="center"/>
    </xf>
    <xf numFmtId="0" fontId="148" fillId="0" borderId="0"/>
    <xf numFmtId="0" fontId="148" fillId="0" borderId="0"/>
    <xf numFmtId="0" fontId="148" fillId="0" borderId="0"/>
    <xf numFmtId="0" fontId="345" fillId="0" borderId="0"/>
    <xf numFmtId="194" fontId="229" fillId="0" borderId="0" applyFont="0" applyFill="0" applyBorder="0" applyAlignment="0" applyProtection="0"/>
    <xf numFmtId="0" fontId="148" fillId="0" borderId="0"/>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0" fillId="0" borderId="0"/>
    <xf numFmtId="0" fontId="345"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7" fillId="0" borderId="0">
      <alignment vertical="top"/>
    </xf>
    <xf numFmtId="0" fontId="148" fillId="0" borderId="0"/>
    <xf numFmtId="0" fontId="148" fillId="0" borderId="0"/>
    <xf numFmtId="0" fontId="31" fillId="0" borderId="0" applyNumberFormat="0" applyFill="0" applyBorder="0" applyAlignment="0" applyProtection="0">
      <alignment vertical="center"/>
    </xf>
    <xf numFmtId="0" fontId="148" fillId="0" borderId="0"/>
    <xf numFmtId="0" fontId="327" fillId="0" borderId="0">
      <alignment vertical="top"/>
    </xf>
    <xf numFmtId="0" fontId="345"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327" fillId="0" borderId="0">
      <alignment vertical="top"/>
    </xf>
    <xf numFmtId="0" fontId="347" fillId="50" borderId="0" applyNumberFormat="0" applyBorder="0" applyAlignment="0" applyProtection="0">
      <alignment vertical="center"/>
    </xf>
    <xf numFmtId="0" fontId="148" fillId="0" borderId="0"/>
    <xf numFmtId="0" fontId="148" fillId="0" borderId="0"/>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15"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7" fillId="0" borderId="0">
      <alignment vertical="top"/>
    </xf>
    <xf numFmtId="0" fontId="327" fillId="0" borderId="0">
      <alignment vertical="top"/>
    </xf>
    <xf numFmtId="0" fontId="148" fillId="0" borderId="0"/>
    <xf numFmtId="0" fontId="327" fillId="0" borderId="0">
      <alignment vertical="top"/>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0" fillId="0" borderId="0"/>
    <xf numFmtId="0" fontId="315"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3" fillId="0" borderId="0"/>
    <xf numFmtId="0" fontId="327" fillId="0" borderId="0">
      <alignment vertical="top"/>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5" fillId="0" borderId="0"/>
    <xf numFmtId="0" fontId="347" fillId="50" borderId="0" applyNumberFormat="0" applyBorder="0" applyAlignment="0" applyProtection="0">
      <alignment vertical="center"/>
    </xf>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3" fillId="0" borderId="0"/>
    <xf numFmtId="0" fontId="0" fillId="0" borderId="0"/>
    <xf numFmtId="0" fontId="0" fillId="0" borderId="0"/>
    <xf numFmtId="0" fontId="148" fillId="0" borderId="0"/>
    <xf numFmtId="0" fontId="345" fillId="0" borderId="0"/>
    <xf numFmtId="0" fontId="0" fillId="0" borderId="0">
      <alignment vertical="center"/>
    </xf>
    <xf numFmtId="0" fontId="347" fillId="50" borderId="0" applyNumberFormat="0" applyBorder="0" applyAlignment="0" applyProtection="0">
      <alignment vertical="center"/>
    </xf>
    <xf numFmtId="0" fontId="148" fillId="0" borderId="0"/>
    <xf numFmtId="0" fontId="347" fillId="50" borderId="0" applyNumberFormat="0" applyBorder="0" applyAlignment="0" applyProtection="0">
      <alignment vertical="center"/>
    </xf>
    <xf numFmtId="0" fontId="148" fillId="0" borderId="0"/>
    <xf numFmtId="0" fontId="327" fillId="0" borderId="0">
      <alignment vertical="top"/>
    </xf>
    <xf numFmtId="0" fontId="148" fillId="0" borderId="0"/>
    <xf numFmtId="0" fontId="347" fillId="50" borderId="0" applyNumberFormat="0" applyBorder="0" applyAlignment="0" applyProtection="0">
      <alignment vertical="center"/>
    </xf>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7" fillId="0" borderId="0">
      <alignment vertical="top"/>
    </xf>
    <xf numFmtId="0" fontId="148" fillId="0" borderId="0"/>
    <xf numFmtId="0" fontId="148" fillId="0" borderId="0"/>
    <xf numFmtId="0" fontId="148" fillId="0" borderId="0"/>
    <xf numFmtId="0" fontId="0" fillId="0" borderId="0"/>
    <xf numFmtId="0" fontId="368" fillId="0" borderId="0" applyNumberFormat="0" applyFill="0" applyBorder="0" applyAlignment="0" applyProtection="0"/>
    <xf numFmtId="0" fontId="148" fillId="0" borderId="0"/>
    <xf numFmtId="0" fontId="133" fillId="0" borderId="0"/>
    <xf numFmtId="0" fontId="148" fillId="0" borderId="0"/>
    <xf numFmtId="0" fontId="148" fillId="0" borderId="0"/>
    <xf numFmtId="0" fontId="327" fillId="0" borderId="0">
      <alignment vertical="top"/>
    </xf>
    <xf numFmtId="0" fontId="133" fillId="0" borderId="0"/>
    <xf numFmtId="0" fontId="148" fillId="0" borderId="0"/>
    <xf numFmtId="0" fontId="133" fillId="0" borderId="0"/>
    <xf numFmtId="0" fontId="148" fillId="0" borderId="0"/>
    <xf numFmtId="0" fontId="148" fillId="0" borderId="0"/>
    <xf numFmtId="0" fontId="148" fillId="0" borderId="0"/>
    <xf numFmtId="0" fontId="148" fillId="0" borderId="0"/>
    <xf numFmtId="199" fontId="229" fillId="0" borderId="0" applyFont="0" applyFill="0" applyBorder="0" applyAlignment="0" applyProtection="0"/>
    <xf numFmtId="0" fontId="31" fillId="0" borderId="0" applyNumberFormat="0" applyFill="0" applyBorder="0" applyAlignment="0" applyProtection="0">
      <alignment vertical="center"/>
    </xf>
    <xf numFmtId="0" fontId="345" fillId="0" borderId="0"/>
    <xf numFmtId="0" fontId="148" fillId="0" borderId="0"/>
    <xf numFmtId="0" fontId="148" fillId="0" borderId="0"/>
    <xf numFmtId="0" fontId="315" fillId="0" borderId="0"/>
    <xf numFmtId="0" fontId="148" fillId="0" borderId="0"/>
    <xf numFmtId="0" fontId="327" fillId="0" borderId="0">
      <alignment vertical="top"/>
    </xf>
    <xf numFmtId="0" fontId="148" fillId="0" borderId="0"/>
    <xf numFmtId="0" fontId="327" fillId="0" borderId="0">
      <alignment vertical="top"/>
    </xf>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0" fontId="327" fillId="0" borderId="0">
      <alignment vertical="top"/>
    </xf>
    <xf numFmtId="0" fontId="315" fillId="0" borderId="0"/>
    <xf numFmtId="0" fontId="327" fillId="0" borderId="0">
      <alignment vertical="top"/>
    </xf>
    <xf numFmtId="0" fontId="0" fillId="0" borderId="0"/>
    <xf numFmtId="0" fontId="148" fillId="0" borderId="0"/>
    <xf numFmtId="0" fontId="148" fillId="0" borderId="0"/>
    <xf numFmtId="43" fontId="120" fillId="0" borderId="0" applyFont="0" applyFill="0" applyBorder="0" applyAlignment="0" applyProtection="0">
      <alignment vertical="center"/>
    </xf>
    <xf numFmtId="0" fontId="327" fillId="0" borderId="0">
      <alignment vertical="top"/>
    </xf>
    <xf numFmtId="0" fontId="148" fillId="0" borderId="0"/>
    <xf numFmtId="0" fontId="148" fillId="0" borderId="0"/>
    <xf numFmtId="0" fontId="345" fillId="0" borderId="0" applyNumberFormat="0" applyFill="0" applyBorder="0" applyAlignment="0" applyProtection="0"/>
    <xf numFmtId="0" fontId="148" fillId="0" borderId="0"/>
    <xf numFmtId="0" fontId="345" fillId="0" borderId="0"/>
    <xf numFmtId="0" fontId="345" fillId="0" borderId="0"/>
    <xf numFmtId="0" fontId="0" fillId="0" borderId="0"/>
    <xf numFmtId="0" fontId="0" fillId="0" borderId="0"/>
    <xf numFmtId="0" fontId="148" fillId="0" borderId="0"/>
    <xf numFmtId="0" fontId="315" fillId="0" borderId="0"/>
    <xf numFmtId="0" fontId="315" fillId="0" borderId="0"/>
    <xf numFmtId="0" fontId="327" fillId="0" borderId="0">
      <alignment vertical="top"/>
    </xf>
    <xf numFmtId="0" fontId="315" fillId="0" borderId="0"/>
    <xf numFmtId="0" fontId="0" fillId="0" borderId="0"/>
    <xf numFmtId="0" fontId="148" fillId="0" borderId="0"/>
    <xf numFmtId="0" fontId="148" fillId="0" borderId="0"/>
    <xf numFmtId="0" fontId="148" fillId="0" borderId="0"/>
    <xf numFmtId="0" fontId="327" fillId="0" borderId="0">
      <alignment vertical="top"/>
    </xf>
    <xf numFmtId="0" fontId="148" fillId="0" borderId="0"/>
    <xf numFmtId="0" fontId="0" fillId="0" borderId="0"/>
    <xf numFmtId="0" fontId="148"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148" fillId="0" borderId="0"/>
    <xf numFmtId="0" fontId="148" fillId="0" borderId="0"/>
    <xf numFmtId="0" fontId="315" fillId="0" borderId="0"/>
    <xf numFmtId="0" fontId="0" fillId="0" borderId="0">
      <alignment vertical="center"/>
    </xf>
    <xf numFmtId="0" fontId="148" fillId="0" borderId="0"/>
    <xf numFmtId="0" fontId="144" fillId="0" borderId="0">
      <alignment vertical="center"/>
    </xf>
    <xf numFmtId="0" fontId="148" fillId="0" borderId="0"/>
    <xf numFmtId="0" fontId="148" fillId="0" borderId="0"/>
    <xf numFmtId="0" fontId="148" fillId="0" borderId="0"/>
    <xf numFmtId="0" fontId="345" fillId="0" borderId="0"/>
    <xf numFmtId="0" fontId="0" fillId="0" borderId="0"/>
    <xf numFmtId="192" fontId="229" fillId="0" borderId="0" applyFont="0" applyFill="0" applyBorder="0" applyAlignment="0" applyProtection="0"/>
    <xf numFmtId="0" fontId="148" fillId="0" borderId="0"/>
    <xf numFmtId="0" fontId="346" fillId="59"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7" fillId="0" borderId="0">
      <alignment vertical="top"/>
    </xf>
    <xf numFmtId="0" fontId="0" fillId="0" borderId="0"/>
    <xf numFmtId="0" fontId="148"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347" fillId="50" borderId="0" applyNumberFormat="0" applyBorder="0" applyAlignment="0" applyProtection="0">
      <alignment vertical="center"/>
    </xf>
    <xf numFmtId="0" fontId="148" fillId="0" borderId="0"/>
    <xf numFmtId="0" fontId="148" fillId="0" borderId="0"/>
    <xf numFmtId="0" fontId="148" fillId="0" borderId="0"/>
    <xf numFmtId="0" fontId="133" fillId="0" borderId="0"/>
    <xf numFmtId="0" fontId="345" fillId="0" borderId="0"/>
    <xf numFmtId="0" fontId="327" fillId="0" borderId="0">
      <alignment vertical="top"/>
    </xf>
    <xf numFmtId="197" fontId="229" fillId="0" borderId="0" applyFont="0" applyFill="0" applyBorder="0" applyAlignment="0" applyProtection="0"/>
    <xf numFmtId="0" fontId="148" fillId="0" borderId="0"/>
    <xf numFmtId="0" fontId="327" fillId="0" borderId="0">
      <alignment vertical="top"/>
    </xf>
    <xf numFmtId="0" fontId="148" fillId="0" borderId="0"/>
    <xf numFmtId="0" fontId="148" fillId="0" borderId="0"/>
    <xf numFmtId="43" fontId="0" fillId="0" borderId="0">
      <alignment vertical="center"/>
    </xf>
    <xf numFmtId="0" fontId="148" fillId="0" borderId="0"/>
    <xf numFmtId="0" fontId="148" fillId="0" borderId="0"/>
    <xf numFmtId="0" fontId="0" fillId="0" borderId="0"/>
    <xf numFmtId="0" fontId="148" fillId="0" borderId="0"/>
    <xf numFmtId="0" fontId="0" fillId="0" borderId="0"/>
    <xf numFmtId="0" fontId="0" fillId="0" borderId="0"/>
    <xf numFmtId="0" fontId="327" fillId="0" borderId="0">
      <alignment vertical="top"/>
    </xf>
    <xf numFmtId="0" fontId="148" fillId="0" borderId="0"/>
    <xf numFmtId="0" fontId="148" fillId="0" borderId="0"/>
    <xf numFmtId="0" fontId="148" fillId="0" borderId="0"/>
    <xf numFmtId="0" fontId="327" fillId="0" borderId="0">
      <alignment vertical="top"/>
    </xf>
    <xf numFmtId="0" fontId="327" fillId="0" borderId="0">
      <alignment vertical="top"/>
    </xf>
    <xf numFmtId="0" fontId="327" fillId="0" borderId="0">
      <alignment vertical="top"/>
    </xf>
    <xf numFmtId="0" fontId="148" fillId="0" borderId="0"/>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144"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8" fillId="0" borderId="0"/>
    <xf numFmtId="0" fontId="148" fillId="0" borderId="0"/>
    <xf numFmtId="0" fontId="327" fillId="0" borderId="0">
      <alignment vertical="top"/>
    </xf>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345" fillId="0" borderId="0"/>
    <xf numFmtId="0" fontId="0" fillId="0" borderId="0"/>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148" fillId="0" borderId="0"/>
    <xf numFmtId="0" fontId="0" fillId="0" borderId="0"/>
    <xf numFmtId="0" fontId="0" fillId="0" borderId="0"/>
    <xf numFmtId="0" fontId="327" fillId="0" borderId="0">
      <alignment vertical="top"/>
    </xf>
    <xf numFmtId="0" fontId="327" fillId="0" borderId="0">
      <alignment vertical="top"/>
    </xf>
    <xf numFmtId="0" fontId="148" fillId="0" borderId="0"/>
    <xf numFmtId="0" fontId="327" fillId="0" borderId="0">
      <alignment vertical="top"/>
    </xf>
    <xf numFmtId="0" fontId="148" fillId="0" borderId="0"/>
    <xf numFmtId="0" fontId="327" fillId="0" borderId="0">
      <alignment vertical="top"/>
    </xf>
    <xf numFmtId="0" fontId="327" fillId="0" borderId="0">
      <alignment vertical="top"/>
    </xf>
    <xf numFmtId="0" fontId="148" fillId="0" borderId="0"/>
    <xf numFmtId="0" fontId="347" fillId="50" borderId="0" applyNumberFormat="0" applyBorder="0" applyAlignment="0" applyProtection="0">
      <alignment vertical="center"/>
    </xf>
    <xf numFmtId="0" fontId="148" fillId="0" borderId="0"/>
    <xf numFmtId="0" fontId="148" fillId="0" borderId="0"/>
    <xf numFmtId="0" fontId="148" fillId="0" borderId="0"/>
    <xf numFmtId="0" fontId="345" fillId="0" borderId="0"/>
    <xf numFmtId="0" fontId="148" fillId="0" borderId="0"/>
    <xf numFmtId="0" fontId="327" fillId="0" borderId="0">
      <alignment vertical="top"/>
    </xf>
    <xf numFmtId="0" fontId="148" fillId="0" borderId="0"/>
    <xf numFmtId="0" fontId="148" fillId="0" borderId="0"/>
    <xf numFmtId="0" fontId="144" fillId="0" borderId="0" applyBorder="0"/>
    <xf numFmtId="0" fontId="327" fillId="0" borderId="0">
      <alignment vertical="top"/>
    </xf>
    <xf numFmtId="0" fontId="345" fillId="0" borderId="0"/>
    <xf numFmtId="0" fontId="327" fillId="0" borderId="0">
      <alignment vertical="top"/>
    </xf>
    <xf numFmtId="0" fontId="0" fillId="0" borderId="0" applyProtection="0"/>
    <xf numFmtId="0" fontId="0" fillId="0" borderId="0" applyProtection="0"/>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229" fillId="0" borderId="0" applyFont="0" applyFill="0" applyBorder="0" applyAlignment="0" applyProtection="0"/>
    <xf numFmtId="0" fontId="327" fillId="0" borderId="0">
      <alignment vertical="top"/>
    </xf>
    <xf numFmtId="0" fontId="327" fillId="0" borderId="0">
      <alignment vertical="top"/>
    </xf>
    <xf numFmtId="0" fontId="144" fillId="0" borderId="0" applyBorder="0"/>
    <xf numFmtId="0" fontId="148" fillId="0" borderId="0"/>
    <xf numFmtId="0" fontId="327" fillId="0" borderId="0">
      <alignment vertical="top"/>
    </xf>
    <xf numFmtId="0" fontId="327" fillId="0" borderId="0">
      <alignment vertical="top"/>
    </xf>
    <xf numFmtId="0" fontId="148" fillId="0" borderId="0"/>
    <xf numFmtId="0" fontId="0" fillId="0" borderId="0" applyProtection="0"/>
    <xf numFmtId="0" fontId="0" fillId="0" borderId="0" applyProtection="0"/>
    <xf numFmtId="0" fontId="327" fillId="0" borderId="0">
      <alignment vertical="top"/>
    </xf>
    <xf numFmtId="0" fontId="148" fillId="0" borderId="0"/>
    <xf numFmtId="0" fontId="0" fillId="0" borderId="0"/>
    <xf numFmtId="0" fontId="345" fillId="0" borderId="0"/>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133" fillId="0" borderId="0"/>
    <xf numFmtId="0" fontId="345" fillId="0" borderId="0" applyNumberFormat="0" applyFill="0" applyBorder="0" applyAlignment="0" applyProtection="0"/>
    <xf numFmtId="187" fontId="0" fillId="0" borderId="0" applyNumberFormat="0" applyFill="0" applyBorder="0" applyAlignment="0" applyProtection="0">
      <alignment vertical="top"/>
      <protection locked="0"/>
    </xf>
    <xf numFmtId="0" fontId="0" fillId="0" borderId="0"/>
    <xf numFmtId="0" fontId="327" fillId="0" borderId="0">
      <alignment vertical="top"/>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27" fillId="0" borderId="0">
      <alignment vertical="top"/>
    </xf>
    <xf numFmtId="0" fontId="148" fillId="0" borderId="0"/>
    <xf numFmtId="0" fontId="148" fillId="0" borderId="0"/>
    <xf numFmtId="0" fontId="327" fillId="0" borderId="0">
      <alignment vertical="top"/>
    </xf>
    <xf numFmtId="41" fontId="366" fillId="0" borderId="0">
      <alignment vertical="center"/>
    </xf>
    <xf numFmtId="0" fontId="148" fillId="0" borderId="0"/>
    <xf numFmtId="0" fontId="327" fillId="0" borderId="0">
      <alignment vertical="top"/>
    </xf>
    <xf numFmtId="0" fontId="327" fillId="0" borderId="0">
      <alignment vertical="top"/>
    </xf>
    <xf numFmtId="0" fontId="148" fillId="0" borderId="0"/>
    <xf numFmtId="0" fontId="327" fillId="0" borderId="0">
      <alignment vertical="top"/>
    </xf>
    <xf numFmtId="0" fontId="148" fillId="0" borderId="0"/>
    <xf numFmtId="0" fontId="327" fillId="0" borderId="0">
      <alignment vertical="top"/>
    </xf>
    <xf numFmtId="0" fontId="0" fillId="0" borderId="0"/>
    <xf numFmtId="0" fontId="0" fillId="0" borderId="0" applyProtection="0"/>
    <xf numFmtId="0" fontId="0" fillId="0" borderId="0" applyProtection="0"/>
    <xf numFmtId="0" fontId="327" fillId="0" borderId="0">
      <alignment vertical="top"/>
    </xf>
    <xf numFmtId="0" fontId="327" fillId="0" borderId="0">
      <alignment vertical="top"/>
    </xf>
    <xf numFmtId="0" fontId="148" fillId="0" borderId="0"/>
    <xf numFmtId="0" fontId="327" fillId="0" borderId="0">
      <alignment vertical="top"/>
    </xf>
    <xf numFmtId="0" fontId="0" fillId="0" borderId="0"/>
    <xf numFmtId="0" fontId="148" fillId="0" borderId="0"/>
    <xf numFmtId="0" fontId="327" fillId="0" borderId="0">
      <alignment vertical="top"/>
    </xf>
    <xf numFmtId="0" fontId="327" fillId="0" borderId="0">
      <alignment vertical="top"/>
    </xf>
    <xf numFmtId="0" fontId="0" fillId="0" borderId="0"/>
    <xf numFmtId="0" fontId="0" fillId="0" borderId="0"/>
    <xf numFmtId="0" fontId="0" fillId="0" borderId="0"/>
    <xf numFmtId="0" fontId="327" fillId="0" borderId="0">
      <alignment vertical="top"/>
    </xf>
    <xf numFmtId="0" fontId="133" fillId="0" borderId="0"/>
    <xf numFmtId="0" fontId="327" fillId="0" borderId="0">
      <alignment vertical="top"/>
    </xf>
    <xf numFmtId="0" fontId="148" fillId="0" borderId="0"/>
    <xf numFmtId="0" fontId="133" fillId="0" borderId="0"/>
    <xf numFmtId="0" fontId="347" fillId="50" borderId="0" applyNumberFormat="0" applyBorder="0" applyAlignment="0" applyProtection="0">
      <alignment vertical="center"/>
    </xf>
    <xf numFmtId="0" fontId="133" fillId="0" borderId="0"/>
    <xf numFmtId="0" fontId="148" fillId="0" borderId="0"/>
    <xf numFmtId="0" fontId="133" fillId="0" borderId="0"/>
    <xf numFmtId="0" fontId="148" fillId="0" borderId="0"/>
    <xf numFmtId="0" fontId="0" fillId="0" borderId="0"/>
    <xf numFmtId="0" fontId="0" fillId="0" borderId="0"/>
    <xf numFmtId="0" fontId="133" fillId="0" borderId="0"/>
    <xf numFmtId="0" fontId="0" fillId="0" borderId="0"/>
    <xf numFmtId="0" fontId="0" fillId="0" borderId="0"/>
    <xf numFmtId="0" fontId="148" fillId="0" borderId="0"/>
    <xf numFmtId="187" fontId="0" fillId="0" borderId="0">
      <alignment vertical="center"/>
    </xf>
    <xf numFmtId="0" fontId="133" fillId="0" borderId="0"/>
    <xf numFmtId="0" fontId="148" fillId="0" borderId="0"/>
    <xf numFmtId="0" fontId="148" fillId="0" borderId="0"/>
    <xf numFmtId="183" fontId="229" fillId="0" borderId="0" applyFont="0" applyFill="0" applyBorder="0" applyAlignment="0" applyProtection="0"/>
    <xf numFmtId="0" fontId="327" fillId="0" borderId="0">
      <alignment vertical="top"/>
    </xf>
    <xf numFmtId="0" fontId="144" fillId="0" borderId="0"/>
    <xf numFmtId="0" fontId="148" fillId="0" borderId="0"/>
    <xf numFmtId="0" fontId="148" fillId="0" borderId="0"/>
    <xf numFmtId="0" fontId="327" fillId="0" borderId="0">
      <alignment vertical="top"/>
    </xf>
    <xf numFmtId="0" fontId="148" fillId="0" borderId="0"/>
    <xf numFmtId="0" fontId="148" fillId="0" borderId="0"/>
    <xf numFmtId="0" fontId="148" fillId="0" borderId="0"/>
    <xf numFmtId="0" fontId="345" fillId="0" borderId="0"/>
    <xf numFmtId="0" fontId="0" fillId="0" borderId="0">
      <alignment vertical="center"/>
    </xf>
    <xf numFmtId="0" fontId="0" fillId="0" borderId="0">
      <alignment vertical="center"/>
    </xf>
    <xf numFmtId="0" fontId="315" fillId="0" borderId="0"/>
    <xf numFmtId="0" fontId="345" fillId="0" borderId="0" applyNumberFormat="0" applyFill="0" applyBorder="0" applyAlignment="0" applyProtection="0"/>
    <xf numFmtId="0" fontId="148" fillId="0" borderId="0"/>
    <xf numFmtId="0" fontId="0" fillId="0" borderId="0" applyProtection="0"/>
    <xf numFmtId="0" fontId="0" fillId="0" borderId="0" applyProtection="0"/>
    <xf numFmtId="0" fontId="148" fillId="0" borderId="0"/>
    <xf numFmtId="0" fontId="148" fillId="0" borderId="0"/>
    <xf numFmtId="0" fontId="148" fillId="0" borderId="0"/>
    <xf numFmtId="0" fontId="347" fillId="50" borderId="0" applyNumberFormat="0" applyBorder="0" applyAlignment="0" applyProtection="0"/>
    <xf numFmtId="0" fontId="148" fillId="0" borderId="0"/>
    <xf numFmtId="0" fontId="148" fillId="0" borderId="0"/>
    <xf numFmtId="0" fontId="315"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0" fillId="0" borderId="0"/>
    <xf numFmtId="0" fontId="0" fillId="0" borderId="0"/>
    <xf numFmtId="0" fontId="0" fillId="0" borderId="0"/>
    <xf numFmtId="0" fontId="0" fillId="0" borderId="0">
      <alignment vertical="center"/>
    </xf>
    <xf numFmtId="0" fontId="347" fillId="50" borderId="0" applyNumberFormat="0" applyBorder="0" applyAlignment="0" applyProtection="0">
      <alignment vertical="center"/>
    </xf>
    <xf numFmtId="0" fontId="327" fillId="0" borderId="0">
      <alignment vertical="top"/>
    </xf>
    <xf numFmtId="0" fontId="0" fillId="0" borderId="0"/>
    <xf numFmtId="0" fontId="0" fillId="0" borderId="0"/>
    <xf numFmtId="0" fontId="327" fillId="0" borderId="0">
      <alignment vertical="top"/>
    </xf>
    <xf numFmtId="0" fontId="315" fillId="0" borderId="0"/>
    <xf numFmtId="0" fontId="148" fillId="0" borderId="0"/>
    <xf numFmtId="0" fontId="327" fillId="0" borderId="0">
      <alignment vertical="top"/>
    </xf>
    <xf numFmtId="0" fontId="0" fillId="0" borderId="0"/>
    <xf numFmtId="0" fontId="0" fillId="0" borderId="0"/>
    <xf numFmtId="0" fontId="148" fillId="0" borderId="0"/>
    <xf numFmtId="0" fontId="148" fillId="0" borderId="0"/>
    <xf numFmtId="0" fontId="327" fillId="0" borderId="0">
      <alignment vertical="top"/>
    </xf>
    <xf numFmtId="0" fontId="327" fillId="0" borderId="0">
      <alignment vertical="top"/>
    </xf>
    <xf numFmtId="0" fontId="0" fillId="0" borderId="0"/>
    <xf numFmtId="0" fontId="0" fillId="0" borderId="0">
      <alignment vertical="center"/>
    </xf>
    <xf numFmtId="0" fontId="148" fillId="0" borderId="0"/>
    <xf numFmtId="0" fontId="148" fillId="0" borderId="0"/>
    <xf numFmtId="0" fontId="148" fillId="0" borderId="0"/>
    <xf numFmtId="0" fontId="345" fillId="0" borderId="0" applyNumberFormat="0" applyFill="0" applyBorder="0" applyAlignment="0" applyProtection="0"/>
    <xf numFmtId="0" fontId="327" fillId="0" borderId="0">
      <alignment vertical="top"/>
    </xf>
    <xf numFmtId="188" fontId="133" fillId="0" borderId="0" applyFont="0" applyFill="0" applyBorder="0" applyAlignment="0" applyProtection="0">
      <alignment vertical="center"/>
    </xf>
    <xf numFmtId="0" fontId="148" fillId="0" borderId="0"/>
    <xf numFmtId="0" fontId="148" fillId="0" borderId="0"/>
    <xf numFmtId="0" fontId="327" fillId="0" borderId="0">
      <alignment vertical="top"/>
    </xf>
    <xf numFmtId="0" fontId="0" fillId="0" borderId="0"/>
    <xf numFmtId="0" fontId="148" fillId="0" borderId="0"/>
    <xf numFmtId="0" fontId="315" fillId="0" borderId="0"/>
    <xf numFmtId="0" fontId="148" fillId="0" borderId="0"/>
    <xf numFmtId="0" fontId="315" fillId="0" borderId="0"/>
    <xf numFmtId="0" fontId="133" fillId="0" borderId="0"/>
    <xf numFmtId="0" fontId="345" fillId="0" borderId="0" applyNumberFormat="0" applyFill="0" applyBorder="0" applyAlignment="0" applyProtection="0"/>
    <xf numFmtId="0" fontId="148" fillId="0" borderId="0"/>
    <xf numFmtId="0" fontId="345" fillId="0" borderId="0"/>
    <xf numFmtId="0" fontId="148" fillId="0" borderId="0"/>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144" fillId="0" borderId="0" applyBorder="0"/>
    <xf numFmtId="0" fontId="144" fillId="0" borderId="0" applyBorder="0"/>
    <xf numFmtId="0" fontId="346" fillId="59" borderId="0" applyNumberFormat="0" applyBorder="0" applyAlignment="0" applyProtection="0">
      <alignment vertical="center"/>
    </xf>
    <xf numFmtId="0" fontId="148" fillId="0" borderId="0"/>
    <xf numFmtId="0" fontId="345" fillId="0" borderId="0"/>
    <xf numFmtId="0" fontId="148" fillId="0" borderId="0"/>
    <xf numFmtId="0" fontId="315" fillId="0" borderId="0"/>
    <xf numFmtId="0" fontId="327" fillId="0" borderId="0">
      <alignment vertical="top"/>
    </xf>
    <xf numFmtId="0" fontId="144" fillId="0" borderId="0" applyBorder="0"/>
    <xf numFmtId="0" fontId="327" fillId="0" borderId="0">
      <alignment vertical="top"/>
    </xf>
    <xf numFmtId="0" fontId="148" fillId="0" borderId="0"/>
    <xf numFmtId="0" fontId="148" fillId="0" borderId="0"/>
    <xf numFmtId="0" fontId="144" fillId="0" borderId="0" applyBorder="0"/>
    <xf numFmtId="0" fontId="148" fillId="0" borderId="0"/>
    <xf numFmtId="0" fontId="0" fillId="0" borderId="0"/>
    <xf numFmtId="0" fontId="0" fillId="0" borderId="0"/>
    <xf numFmtId="0" fontId="327" fillId="0" borderId="0">
      <alignment vertical="top"/>
    </xf>
    <xf numFmtId="0" fontId="345" fillId="0" borderId="0" applyNumberFormat="0" applyFill="0" applyBorder="0" applyAlignment="0" applyProtection="0"/>
    <xf numFmtId="0" fontId="315" fillId="0" borderId="0"/>
    <xf numFmtId="0" fontId="327"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0" fillId="0" borderId="0"/>
    <xf numFmtId="0" fontId="0" fillId="0" borderId="0"/>
    <xf numFmtId="0" fontId="148" fillId="0" borderId="0"/>
    <xf numFmtId="0" fontId="0" fillId="0" borderId="0"/>
    <xf numFmtId="0" fontId="148" fillId="0" borderId="0"/>
    <xf numFmtId="0" fontId="327" fillId="0" borderId="0">
      <alignment vertical="top"/>
    </xf>
    <xf numFmtId="0" fontId="148" fillId="0" borderId="0"/>
    <xf numFmtId="0" fontId="347" fillId="50" borderId="0" applyNumberFormat="0" applyBorder="0" applyAlignment="0" applyProtection="0">
      <alignment vertical="center"/>
    </xf>
    <xf numFmtId="0" fontId="315" fillId="0" borderId="0"/>
    <xf numFmtId="0" fontId="148" fillId="0" borderId="0"/>
    <xf numFmtId="0" fontId="148" fillId="0" borderId="0"/>
    <xf numFmtId="0" fontId="148" fillId="0" borderId="0"/>
    <xf numFmtId="0" fontId="327" fillId="0" borderId="0">
      <alignment vertical="top"/>
    </xf>
    <xf numFmtId="0" fontId="345" fillId="0" borderId="0"/>
    <xf numFmtId="0" fontId="148" fillId="0" borderId="0"/>
    <xf numFmtId="0" fontId="315" fillId="0" borderId="0"/>
    <xf numFmtId="0" fontId="345" fillId="0" borderId="0"/>
    <xf numFmtId="0" fontId="0" fillId="0" borderId="0"/>
    <xf numFmtId="0" fontId="315" fillId="0" borderId="0"/>
    <xf numFmtId="0" fontId="315" fillId="0" borderId="0"/>
    <xf numFmtId="0" fontId="327" fillId="0" borderId="0">
      <alignment vertical="top"/>
    </xf>
    <xf numFmtId="0" fontId="327" fillId="0" borderId="0">
      <alignment vertical="top"/>
    </xf>
    <xf numFmtId="0" fontId="327" fillId="0" borderId="0">
      <alignment vertical="top"/>
    </xf>
    <xf numFmtId="0" fontId="144"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8" fillId="0" borderId="0"/>
    <xf numFmtId="0" fontId="148" fillId="0" borderId="0"/>
    <xf numFmtId="0" fontId="148" fillId="0" borderId="0"/>
    <xf numFmtId="0" fontId="327" fillId="0" borderId="0">
      <alignment vertical="top"/>
    </xf>
    <xf numFmtId="0" fontId="327" fillId="0" borderId="0">
      <alignment vertical="top"/>
    </xf>
    <xf numFmtId="0" fontId="0" fillId="0" borderId="0" applyProtection="0"/>
    <xf numFmtId="0" fontId="0" fillId="0" borderId="0" applyProtection="0"/>
    <xf numFmtId="0" fontId="327" fillId="0" borderId="0">
      <alignment vertical="top"/>
    </xf>
    <xf numFmtId="0" fontId="327" fillId="0" borderId="0">
      <alignment vertical="top"/>
    </xf>
    <xf numFmtId="0" fontId="0" fillId="0" borderId="0" applyProtection="0"/>
    <xf numFmtId="0" fontId="0" fillId="0" borderId="0" applyProtection="0"/>
    <xf numFmtId="0" fontId="148" fillId="0" borderId="0"/>
    <xf numFmtId="0" fontId="148" fillId="0" borderId="0"/>
    <xf numFmtId="0" fontId="327" fillId="0" borderId="0">
      <alignment vertical="top"/>
    </xf>
    <xf numFmtId="0" fontId="148" fillId="0" borderId="0"/>
    <xf numFmtId="0" fontId="327" fillId="0" borderId="0">
      <alignment vertical="top"/>
    </xf>
    <xf numFmtId="0" fontId="327" fillId="0" borderId="0">
      <alignment vertical="top"/>
    </xf>
    <xf numFmtId="0" fontId="327" fillId="0" borderId="0">
      <alignment vertical="top"/>
    </xf>
    <xf numFmtId="0" fontId="345" fillId="0" borderId="0"/>
    <xf numFmtId="0" fontId="0" fillId="0" borderId="0"/>
    <xf numFmtId="0" fontId="148" fillId="0" borderId="0"/>
    <xf numFmtId="0" fontId="327" fillId="0" borderId="0">
      <alignment vertical="top"/>
    </xf>
    <xf numFmtId="0" fontId="148" fillId="0" borderId="0"/>
    <xf numFmtId="0" fontId="327" fillId="0" borderId="0">
      <alignment vertical="top"/>
    </xf>
    <xf numFmtId="0" fontId="327" fillId="0" borderId="0">
      <alignment vertical="top"/>
    </xf>
    <xf numFmtId="0" fontId="345" fillId="0" borderId="0"/>
    <xf numFmtId="0" fontId="327" fillId="0" borderId="0">
      <alignment vertical="top"/>
    </xf>
    <xf numFmtId="0" fontId="327" fillId="0" borderId="0">
      <alignment vertical="top"/>
    </xf>
    <xf numFmtId="0" fontId="327" fillId="0" borderId="0">
      <alignment vertical="top"/>
    </xf>
    <xf numFmtId="0" fontId="148" fillId="0" borderId="0"/>
    <xf numFmtId="0" fontId="148" fillId="0" borderId="0"/>
    <xf numFmtId="0" fontId="133" fillId="0" borderId="0"/>
    <xf numFmtId="0" fontId="346" fillId="59" borderId="0" applyNumberFormat="0" applyBorder="0" applyAlignment="0" applyProtection="0">
      <alignment vertical="center"/>
    </xf>
    <xf numFmtId="0" fontId="148" fillId="0" borderId="0"/>
    <xf numFmtId="0" fontId="148" fillId="0" borderId="0"/>
    <xf numFmtId="0" fontId="327" fillId="0" borderId="0">
      <alignment vertical="top"/>
    </xf>
    <xf numFmtId="0" fontId="327" fillId="0" borderId="0">
      <alignment vertical="top"/>
    </xf>
    <xf numFmtId="0" fontId="315" fillId="0" borderId="0"/>
    <xf numFmtId="0" fontId="148" fillId="0" borderId="0"/>
    <xf numFmtId="0" fontId="315" fillId="0" borderId="0"/>
    <xf numFmtId="0" fontId="327" fillId="0" borderId="0">
      <alignment vertical="top"/>
    </xf>
    <xf numFmtId="0" fontId="315" fillId="0" borderId="0"/>
    <xf numFmtId="0" fontId="315" fillId="0" borderId="0"/>
    <xf numFmtId="0" fontId="345" fillId="0" borderId="0" applyNumberFormat="0" applyFill="0" applyBorder="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327" fillId="0" borderId="0">
      <alignment vertical="top"/>
    </xf>
    <xf numFmtId="0" fontId="327" fillId="0" borderId="0">
      <alignment vertical="top"/>
    </xf>
    <xf numFmtId="0" fontId="0" fillId="0" borderId="0"/>
    <xf numFmtId="0" fontId="148" fillId="0" borderId="0"/>
    <xf numFmtId="0" fontId="148" fillId="0" borderId="0"/>
    <xf numFmtId="0" fontId="347"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0" fillId="0" borderId="0"/>
    <xf numFmtId="0" fontId="0" fillId="0" borderId="0"/>
    <xf numFmtId="0" fontId="148" fillId="0" borderId="0"/>
    <xf numFmtId="0" fontId="148" fillId="0" borderId="0"/>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5" fillId="0" borderId="0" applyNumberFormat="0" applyFill="0" applyBorder="0" applyAlignment="0" applyProtection="0"/>
    <xf numFmtId="0" fontId="0" fillId="0" borderId="0" applyProtection="0"/>
    <xf numFmtId="0" fontId="0" fillId="0" borderId="0" applyProtection="0"/>
    <xf numFmtId="0" fontId="148" fillId="0" borderId="0"/>
    <xf numFmtId="0" fontId="345" fillId="0" borderId="0"/>
    <xf numFmtId="0" fontId="0" fillId="0" borderId="0"/>
    <xf numFmtId="0" fontId="315" fillId="0" borderId="0"/>
    <xf numFmtId="0" fontId="315" fillId="0" borderId="0"/>
    <xf numFmtId="0" fontId="315" fillId="0" borderId="0"/>
    <xf numFmtId="0" fontId="0" fillId="0" borderId="0"/>
    <xf numFmtId="0" fontId="0" fillId="0" borderId="0"/>
    <xf numFmtId="0" fontId="327" fillId="0" borderId="0">
      <alignment vertical="top"/>
    </xf>
    <xf numFmtId="0" fontId="148" fillId="0" borderId="0"/>
    <xf numFmtId="0" fontId="0" fillId="0" borderId="0">
      <alignment vertical="center"/>
    </xf>
    <xf numFmtId="0" fontId="0"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315" fillId="0" borderId="0"/>
    <xf numFmtId="0" fontId="148" fillId="0" borderId="0"/>
    <xf numFmtId="0" fontId="327" fillId="0" borderId="0">
      <alignment vertical="top"/>
    </xf>
    <xf numFmtId="0" fontId="148" fillId="0" borderId="0"/>
    <xf numFmtId="0" fontId="345" fillId="0" borderId="0"/>
    <xf numFmtId="0" fontId="148" fillId="0" borderId="0"/>
    <xf numFmtId="0" fontId="148" fillId="0" borderId="0"/>
    <xf numFmtId="0" fontId="148" fillId="0" borderId="0"/>
    <xf numFmtId="0" fontId="327" fillId="0" borderId="0">
      <alignment vertical="top"/>
    </xf>
    <xf numFmtId="0" fontId="0" fillId="0" borderId="0"/>
    <xf numFmtId="0" fontId="0" fillId="0" borderId="0"/>
    <xf numFmtId="0" fontId="148" fillId="0" borderId="0"/>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27" fillId="0" borderId="0">
      <alignment vertical="top"/>
    </xf>
    <xf numFmtId="0" fontId="327" fillId="0" borderId="0">
      <alignment vertical="top"/>
    </xf>
    <xf numFmtId="0" fontId="0" fillId="0" borderId="0"/>
    <xf numFmtId="0" fontId="148" fillId="0" borderId="0"/>
    <xf numFmtId="0" fontId="148" fillId="0" borderId="0"/>
    <xf numFmtId="0" fontId="0" fillId="0" borderId="0"/>
    <xf numFmtId="0" fontId="148" fillId="0" borderId="0"/>
    <xf numFmtId="0" fontId="347" fillId="50" borderId="0" applyNumberFormat="0" applyBorder="0" applyAlignment="0" applyProtection="0">
      <alignment vertical="center"/>
    </xf>
    <xf numFmtId="0" fontId="148" fillId="0" borderId="0"/>
    <xf numFmtId="0" fontId="148" fillId="0" borderId="0"/>
    <xf numFmtId="0" fontId="327" fillId="0" borderId="0">
      <alignment vertical="top"/>
    </xf>
    <xf numFmtId="0" fontId="148" fillId="0" borderId="0"/>
    <xf numFmtId="0" fontId="148" fillId="0" borderId="0"/>
    <xf numFmtId="0" fontId="148" fillId="0" borderId="0"/>
    <xf numFmtId="0" fontId="315" fillId="0" borderId="0"/>
    <xf numFmtId="0" fontId="148" fillId="0" borderId="0"/>
    <xf numFmtId="0" fontId="148" fillId="0" borderId="0"/>
    <xf numFmtId="0" fontId="148" fillId="0" borderId="0"/>
    <xf numFmtId="0" fontId="148" fillId="0" borderId="0"/>
    <xf numFmtId="0" fontId="345" fillId="0" borderId="0"/>
    <xf numFmtId="0" fontId="347" fillId="50" borderId="0" applyNumberFormat="0" applyBorder="0" applyAlignment="0" applyProtection="0">
      <alignment vertical="center"/>
    </xf>
    <xf numFmtId="0" fontId="148" fillId="0" borderId="0"/>
    <xf numFmtId="0" fontId="327" fillId="0" borderId="0">
      <alignment vertical="top"/>
    </xf>
    <xf numFmtId="0" fontId="0" fillId="0" borderId="0"/>
    <xf numFmtId="0" fontId="148" fillId="0" borderId="0"/>
    <xf numFmtId="0" fontId="327" fillId="0" borderId="0">
      <alignment vertical="top"/>
    </xf>
    <xf numFmtId="0" fontId="0" fillId="0" borderId="0"/>
    <xf numFmtId="0" fontId="315" fillId="0" borderId="0"/>
    <xf numFmtId="0" fontId="327" fillId="0" borderId="0">
      <alignment vertical="top"/>
    </xf>
    <xf numFmtId="0" fontId="345" fillId="0" borderId="0"/>
    <xf numFmtId="0" fontId="148" fillId="0" borderId="0"/>
    <xf numFmtId="0" fontId="345" fillId="0" borderId="0"/>
    <xf numFmtId="0" fontId="148"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xf numFmtId="0" fontId="347" fillId="50" borderId="0" applyNumberFormat="0" applyBorder="0" applyAlignment="0" applyProtection="0"/>
    <xf numFmtId="0" fontId="148" fillId="0" borderId="0"/>
    <xf numFmtId="0" fontId="0" fillId="0" borderId="0"/>
    <xf numFmtId="0" fontId="345" fillId="0" borderId="0" applyNumberFormat="0" applyFill="0" applyBorder="0" applyAlignment="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5" fillId="0" borderId="0"/>
    <xf numFmtId="0" fontId="148" fillId="0" borderId="0"/>
    <xf numFmtId="0" fontId="148" fillId="0" borderId="0"/>
    <xf numFmtId="0" fontId="148" fillId="0" borderId="0"/>
    <xf numFmtId="0" fontId="327" fillId="0" borderId="0">
      <alignment vertical="top"/>
    </xf>
    <xf numFmtId="0" fontId="327" fillId="0" borderId="0">
      <alignment vertical="top"/>
    </xf>
    <xf numFmtId="0" fontId="148" fillId="0" borderId="0"/>
    <xf numFmtId="0" fontId="133" fillId="0" borderId="0"/>
    <xf numFmtId="0" fontId="345" fillId="0" borderId="0"/>
    <xf numFmtId="0" fontId="148" fillId="0" borderId="0"/>
    <xf numFmtId="0" fontId="0" fillId="0" borderId="0"/>
    <xf numFmtId="0" fontId="148" fillId="0" borderId="0"/>
    <xf numFmtId="0" fontId="148" fillId="0" borderId="0"/>
    <xf numFmtId="0" fontId="0"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345" fillId="0" borderId="0"/>
    <xf numFmtId="0" fontId="148" fillId="0" borderId="0"/>
    <xf numFmtId="0" fontId="327" fillId="0" borderId="0">
      <alignment vertical="top"/>
    </xf>
    <xf numFmtId="0" fontId="148" fillId="0" borderId="0"/>
    <xf numFmtId="0" fontId="315" fillId="0" borderId="0"/>
    <xf numFmtId="0" fontId="148" fillId="0" borderId="0"/>
    <xf numFmtId="210" fontId="229" fillId="0" borderId="0" applyFont="0" applyFill="0" applyBorder="0" applyAlignment="0" applyProtection="0"/>
    <xf numFmtId="0" fontId="148" fillId="0" borderId="0"/>
    <xf numFmtId="0" fontId="148" fillId="0" borderId="0"/>
    <xf numFmtId="0" fontId="148" fillId="0" borderId="0"/>
    <xf numFmtId="185" fontId="229" fillId="0" borderId="0" applyFont="0" applyFill="0" applyBorder="0" applyAlignment="0" applyProtection="0"/>
    <xf numFmtId="184" fontId="0" fillId="0" borderId="0">
      <alignment vertical="center"/>
    </xf>
    <xf numFmtId="0" fontId="315" fillId="0" borderId="0"/>
    <xf numFmtId="0" fontId="148" fillId="0" borderId="0"/>
    <xf numFmtId="0" fontId="327" fillId="0" borderId="0">
      <alignment vertical="top"/>
    </xf>
    <xf numFmtId="0" fontId="148" fillId="0" borderId="0"/>
    <xf numFmtId="0" fontId="148" fillId="0" borderId="0"/>
    <xf numFmtId="0" fontId="0" fillId="0" borderId="0">
      <alignment vertical="center"/>
    </xf>
    <xf numFmtId="0" fontId="148" fillId="0" borderId="0"/>
    <xf numFmtId="0" fontId="148" fillId="0" borderId="0"/>
    <xf numFmtId="0" fontId="148" fillId="0" borderId="0"/>
    <xf numFmtId="0" fontId="148" fillId="0" borderId="0"/>
    <xf numFmtId="0" fontId="0" fillId="0" borderId="0">
      <alignment vertical="center"/>
    </xf>
    <xf numFmtId="0" fontId="148" fillId="0" borderId="0"/>
    <xf numFmtId="0" fontId="148" fillId="0" borderId="0"/>
    <xf numFmtId="0" fontId="345" fillId="0" borderId="0"/>
    <xf numFmtId="0" fontId="327" fillId="0" borderId="0">
      <alignment vertical="top"/>
    </xf>
    <xf numFmtId="0" fontId="148" fillId="0" borderId="0"/>
    <xf numFmtId="0" fontId="148" fillId="0" borderId="0"/>
    <xf numFmtId="0" fontId="0" fillId="0" borderId="0"/>
    <xf numFmtId="0" fontId="148" fillId="0" borderId="0"/>
    <xf numFmtId="0" fontId="148" fillId="0" borderId="0"/>
    <xf numFmtId="0" fontId="148" fillId="0" borderId="0"/>
    <xf numFmtId="0" fontId="327" fillId="0" borderId="0">
      <alignment vertical="top"/>
    </xf>
    <xf numFmtId="0" fontId="315" fillId="0" borderId="0"/>
    <xf numFmtId="0" fontId="345"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327" fillId="0" borderId="0">
      <alignment vertical="top"/>
    </xf>
    <xf numFmtId="0" fontId="148" fillId="0" borderId="0"/>
    <xf numFmtId="0" fontId="327" fillId="0" borderId="0">
      <alignment vertical="top"/>
    </xf>
    <xf numFmtId="0" fontId="0" fillId="0" borderId="0"/>
    <xf numFmtId="0" fontId="0" fillId="0" borderId="0"/>
    <xf numFmtId="0" fontId="315" fillId="0" borderId="0"/>
    <xf numFmtId="0" fontId="327" fillId="0" borderId="0">
      <alignment vertical="top"/>
    </xf>
    <xf numFmtId="0" fontId="345" fillId="0" borderId="0"/>
    <xf numFmtId="0" fontId="148" fillId="0" borderId="0"/>
    <xf numFmtId="0" fontId="327" fillId="0" borderId="0">
      <alignment vertical="top"/>
    </xf>
    <xf numFmtId="0" fontId="315" fillId="0" borderId="0"/>
    <xf numFmtId="0" fontId="327" fillId="0" borderId="0">
      <alignment vertical="top"/>
    </xf>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327" fillId="0" borderId="0">
      <alignment vertical="top"/>
    </xf>
    <xf numFmtId="0" fontId="315" fillId="0" borderId="0"/>
    <xf numFmtId="0" fontId="0" fillId="0" borderId="0"/>
    <xf numFmtId="0" fontId="148" fillId="0" borderId="0"/>
    <xf numFmtId="0" fontId="327" fillId="0" borderId="0">
      <alignment vertical="top"/>
    </xf>
    <xf numFmtId="0" fontId="345" fillId="0" borderId="0"/>
    <xf numFmtId="0" fontId="0" fillId="0" borderId="0"/>
    <xf numFmtId="0" fontId="327" fillId="0" borderId="0">
      <alignment vertical="top"/>
    </xf>
    <xf numFmtId="0" fontId="0" fillId="0" borderId="0"/>
    <xf numFmtId="0" fontId="327" fillId="0" borderId="0">
      <alignment vertical="top"/>
    </xf>
    <xf numFmtId="0" fontId="327" fillId="0" borderId="0">
      <alignment vertical="top"/>
    </xf>
    <xf numFmtId="0" fontId="148" fillId="0" borderId="0"/>
    <xf numFmtId="0" fontId="148" fillId="0" borderId="0"/>
    <xf numFmtId="0" fontId="327" fillId="0" borderId="0">
      <alignment vertical="top"/>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202" fontId="229" fillId="0" borderId="0" applyFont="0" applyFill="0" applyBorder="0" applyAlignment="0" applyProtection="0"/>
    <xf numFmtId="0" fontId="345" fillId="0" borderId="0" applyNumberFormat="0" applyFill="0" applyBorder="0" applyProtection="0">
      <alignment vertical="center"/>
    </xf>
    <xf numFmtId="0" fontId="345" fillId="0" borderId="0" applyNumberFormat="0" applyFill="0" applyBorder="0" applyAlignment="0" applyProtection="0"/>
    <xf numFmtId="0" fontId="148" fillId="0" borderId="0"/>
    <xf numFmtId="0" fontId="22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229" fillId="0" borderId="0" applyFont="0" applyFill="0" applyBorder="0" applyAlignment="0" applyProtection="0"/>
    <xf numFmtId="0" fontId="148" fillId="0" borderId="0"/>
    <xf numFmtId="0" fontId="0" fillId="0" borderId="0"/>
    <xf numFmtId="0" fontId="148" fillId="0" borderId="0"/>
    <xf numFmtId="0" fontId="315" fillId="0" borderId="0"/>
    <xf numFmtId="214" fontId="229" fillId="0" borderId="0" applyFont="0" applyFill="0" applyBorder="0" applyAlignment="0" applyProtection="0"/>
    <xf numFmtId="200" fontId="229" fillId="0" borderId="0" applyFont="0" applyFill="0" applyBorder="0" applyAlignment="0" applyProtection="0"/>
    <xf numFmtId="0" fontId="0" fillId="0" borderId="0"/>
    <xf numFmtId="190" fontId="229" fillId="0" borderId="0" applyFont="0" applyFill="0" applyBorder="0" applyAlignment="0" applyProtection="0"/>
    <xf numFmtId="190" fontId="229" fillId="0" borderId="0" applyFont="0" applyFill="0" applyBorder="0" applyAlignment="0" applyProtection="0"/>
    <xf numFmtId="190" fontId="229" fillId="0" borderId="0" applyFont="0" applyFill="0" applyBorder="0" applyAlignment="0" applyProtection="0"/>
    <xf numFmtId="183" fontId="229" fillId="0" borderId="0" applyFont="0" applyFill="0" applyBorder="0" applyAlignment="0" applyProtection="0"/>
    <xf numFmtId="190" fontId="229" fillId="0" borderId="0" applyFont="0" applyFill="0" applyBorder="0" applyAlignment="0" applyProtection="0"/>
    <xf numFmtId="0" fontId="148" fillId="0" borderId="0"/>
    <xf numFmtId="203" fontId="229" fillId="0" borderId="0" applyFont="0" applyFill="0" applyBorder="0" applyAlignment="0" applyProtection="0"/>
    <xf numFmtId="0" fontId="229" fillId="0" borderId="0" applyFont="0" applyFill="0" applyBorder="0" applyAlignment="0" applyProtection="0"/>
    <xf numFmtId="0" fontId="0" fillId="0" borderId="0"/>
    <xf numFmtId="0" fontId="229" fillId="0" borderId="0" applyFont="0" applyFill="0" applyBorder="0" applyAlignment="0" applyProtection="0"/>
    <xf numFmtId="0" fontId="345" fillId="0" borderId="0"/>
    <xf numFmtId="0" fontId="229" fillId="0" borderId="0" applyFont="0" applyFill="0" applyBorder="0" applyAlignment="0" applyProtection="0"/>
    <xf numFmtId="0" fontId="0" fillId="0" borderId="0">
      <alignment vertical="center"/>
    </xf>
    <xf numFmtId="39" fontId="229" fillId="0" borderId="0" applyFont="0" applyFill="0" applyBorder="0" applyAlignment="0" applyProtection="0"/>
    <xf numFmtId="0" fontId="148" fillId="0" borderId="0"/>
    <xf numFmtId="0" fontId="0" fillId="0" borderId="0" applyProtection="0"/>
    <xf numFmtId="0" fontId="327" fillId="0" borderId="0">
      <alignment vertical="top"/>
    </xf>
    <xf numFmtId="0" fontId="315" fillId="0" borderId="0"/>
    <xf numFmtId="0" fontId="315" fillId="0" borderId="0"/>
    <xf numFmtId="0" fontId="345" fillId="0" borderId="0"/>
    <xf numFmtId="0" fontId="315" fillId="0" borderId="0"/>
    <xf numFmtId="0" fontId="345" fillId="0" borderId="0"/>
    <xf numFmtId="0" fontId="327" fillId="0" borderId="0">
      <alignment vertical="top"/>
    </xf>
    <xf numFmtId="200" fontId="229" fillId="0" borderId="0" applyFont="0" applyFill="0" applyBorder="0" applyAlignment="0" applyProtection="0"/>
    <xf numFmtId="0" fontId="327" fillId="0" borderId="0">
      <alignment vertical="top"/>
    </xf>
    <xf numFmtId="0" fontId="345" fillId="0" borderId="0" applyNumberFormat="0" applyFill="0" applyBorder="0" applyAlignment="0" applyProtection="0"/>
    <xf numFmtId="0" fontId="345" fillId="0" borderId="0"/>
    <xf numFmtId="0" fontId="148" fillId="0" borderId="0"/>
    <xf numFmtId="0" fontId="345" fillId="0" borderId="0"/>
    <xf numFmtId="0" fontId="148" fillId="0" borderId="0"/>
    <xf numFmtId="0" fontId="327" fillId="0" borderId="0">
      <alignment vertical="top"/>
    </xf>
    <xf numFmtId="0" fontId="148" fillId="0" borderId="0"/>
    <xf numFmtId="0" fontId="345" fillId="0" borderId="0"/>
    <xf numFmtId="0" fontId="0" fillId="0" borderId="0"/>
    <xf numFmtId="0" fontId="0" fillId="0" borderId="0"/>
    <xf numFmtId="0" fontId="148" fillId="0" borderId="0"/>
    <xf numFmtId="0" fontId="345" fillId="0" borderId="0"/>
    <xf numFmtId="0" fontId="347" fillId="50" borderId="0" applyNumberFormat="0" applyBorder="0" applyAlignment="0" applyProtection="0">
      <alignment vertical="center"/>
    </xf>
    <xf numFmtId="0" fontId="345" fillId="0" borderId="0"/>
    <xf numFmtId="0" fontId="0" fillId="0" borderId="0"/>
    <xf numFmtId="0" fontId="0" fillId="0" borderId="0"/>
    <xf numFmtId="0" fontId="148" fillId="0" borderId="0"/>
    <xf numFmtId="0" fontId="345" fillId="0" borderId="0"/>
    <xf numFmtId="0" fontId="345" fillId="0" borderId="0"/>
    <xf numFmtId="0" fontId="327" fillId="0" borderId="0">
      <alignment vertical="top"/>
    </xf>
    <xf numFmtId="0" fontId="148" fillId="0" borderId="0"/>
    <xf numFmtId="0" fontId="327" fillId="0" borderId="0">
      <alignment vertical="top"/>
    </xf>
    <xf numFmtId="0" fontId="0" fillId="0" borderId="0"/>
    <xf numFmtId="0" fontId="148" fillId="0" borderId="0"/>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148" fillId="0" borderId="0"/>
    <xf numFmtId="0" fontId="148" fillId="0" borderId="0"/>
    <xf numFmtId="0" fontId="148" fillId="0" borderId="0"/>
    <xf numFmtId="0" fontId="315"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0" fillId="0" borderId="0"/>
    <xf numFmtId="0" fontId="0" fillId="0" borderId="0"/>
    <xf numFmtId="0" fontId="148" fillId="0" borderId="0"/>
    <xf numFmtId="0" fontId="0" fillId="0" borderId="0"/>
    <xf numFmtId="0" fontId="148" fillId="0" borderId="0"/>
    <xf numFmtId="0" fontId="148" fillId="0" borderId="0"/>
    <xf numFmtId="0" fontId="148" fillId="0" borderId="0"/>
    <xf numFmtId="0" fontId="345" fillId="0" borderId="0" applyNumberFormat="0" applyFill="0" applyBorder="0" applyAlignment="0" applyProtection="0"/>
    <xf numFmtId="0" fontId="148" fillId="0" borderId="0"/>
    <xf numFmtId="0" fontId="327" fillId="0" borderId="0">
      <alignment vertical="top"/>
    </xf>
    <xf numFmtId="0" fontId="148" fillId="0" borderId="0"/>
    <xf numFmtId="0" fontId="148" fillId="0" borderId="0"/>
    <xf numFmtId="0" fontId="327" fillId="0" borderId="0">
      <alignment vertical="top"/>
    </xf>
    <xf numFmtId="0" fontId="148" fillId="0" borderId="0"/>
    <xf numFmtId="0" fontId="327" fillId="0" borderId="0">
      <alignment vertical="top"/>
    </xf>
    <xf numFmtId="0" fontId="148" fillId="0" borderId="0"/>
    <xf numFmtId="0" fontId="148" fillId="0" borderId="0"/>
    <xf numFmtId="0" fontId="0" fillId="0" borderId="0" applyProtection="0"/>
    <xf numFmtId="0" fontId="0" fillId="0" borderId="0" applyProtection="0"/>
    <xf numFmtId="0" fontId="345" fillId="0" borderId="0" applyNumberFormat="0" applyFill="0" applyBorder="0" applyAlignment="0" applyProtection="0"/>
    <xf numFmtId="0" fontId="315"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15" fillId="0" borderId="0"/>
    <xf numFmtId="0" fontId="148" fillId="0" borderId="0"/>
    <xf numFmtId="0" fontId="315" fillId="0" borderId="0"/>
    <xf numFmtId="0" fontId="345"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345" fillId="0" borderId="0"/>
    <xf numFmtId="0" fontId="148" fillId="0" borderId="0"/>
    <xf numFmtId="0" fontId="148" fillId="0" borderId="0"/>
    <xf numFmtId="0" fontId="148" fillId="0" borderId="0"/>
    <xf numFmtId="0" fontId="0" fillId="0" borderId="0"/>
    <xf numFmtId="0" fontId="0" fillId="0" borderId="0"/>
    <xf numFmtId="0" fontId="0" fillId="0" borderId="0"/>
    <xf numFmtId="0" fontId="148" fillId="0" borderId="0"/>
    <xf numFmtId="0" fontId="144" fillId="0" borderId="0"/>
    <xf numFmtId="0" fontId="133" fillId="0" borderId="0"/>
    <xf numFmtId="0" fontId="148" fillId="0" borderId="0"/>
    <xf numFmtId="0" fontId="148" fillId="0" borderId="0"/>
    <xf numFmtId="0" fontId="315" fillId="0" borderId="0"/>
    <xf numFmtId="0" fontId="345" fillId="0" borderId="0"/>
    <xf numFmtId="0" fontId="345" fillId="0" borderId="0"/>
    <xf numFmtId="0" fontId="345" fillId="0" borderId="0"/>
    <xf numFmtId="176" fontId="229" fillId="0" borderId="0" applyFont="0" applyFill="0" applyBorder="0" applyAlignment="0" applyProtection="0"/>
    <xf numFmtId="0" fontId="133" fillId="0" borderId="0"/>
    <xf numFmtId="0" fontId="347" fillId="50" borderId="0" applyNumberFormat="0" applyBorder="0" applyAlignment="0" applyProtection="0">
      <alignment vertical="center"/>
    </xf>
    <xf numFmtId="0" fontId="133" fillId="0" borderId="0"/>
    <xf numFmtId="0" fontId="133" fillId="0" borderId="0"/>
    <xf numFmtId="0" fontId="0" fillId="0" borderId="0" applyProtection="0"/>
    <xf numFmtId="0" fontId="133" fillId="0" borderId="0"/>
    <xf numFmtId="0" fontId="133" fillId="0" borderId="0"/>
    <xf numFmtId="200" fontId="229" fillId="0" borderId="0" applyFont="0" applyFill="0" applyBorder="0" applyAlignment="0" applyProtection="0"/>
    <xf numFmtId="0" fontId="148" fillId="0" borderId="0"/>
    <xf numFmtId="0" fontId="347" fillId="50" borderId="0" applyNumberFormat="0" applyBorder="0" applyAlignment="0" applyProtection="0"/>
    <xf numFmtId="0" fontId="345" fillId="0" borderId="0"/>
    <xf numFmtId="0" fontId="148" fillId="0" borderId="0"/>
    <xf numFmtId="0" fontId="345" fillId="0" borderId="0"/>
    <xf numFmtId="0" fontId="345" fillId="0" borderId="0"/>
    <xf numFmtId="0" fontId="148" fillId="0" borderId="0"/>
    <xf numFmtId="0" fontId="345" fillId="0" borderId="0"/>
    <xf numFmtId="0" fontId="315" fillId="0" borderId="0"/>
    <xf numFmtId="0" fontId="347" fillId="50" borderId="0" applyNumberFormat="0" applyBorder="0" applyAlignment="0" applyProtection="0">
      <alignment vertical="center"/>
    </xf>
    <xf numFmtId="0" fontId="148" fillId="0" borderId="0"/>
    <xf numFmtId="0" fontId="148" fillId="0" borderId="0"/>
    <xf numFmtId="0" fontId="327" fillId="0" borderId="0">
      <alignment vertical="top"/>
    </xf>
    <xf numFmtId="0" fontId="0" fillId="0" borderId="0">
      <alignment vertical="center"/>
    </xf>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148" fillId="0" borderId="0"/>
    <xf numFmtId="0" fontId="148" fillId="0" borderId="0"/>
    <xf numFmtId="0" fontId="148" fillId="0" borderId="0"/>
    <xf numFmtId="0" fontId="148" fillId="0" borderId="0"/>
    <xf numFmtId="0" fontId="148" fillId="0" borderId="0"/>
    <xf numFmtId="0" fontId="327" fillId="0" borderId="0">
      <alignment vertical="top"/>
    </xf>
    <xf numFmtId="0" fontId="144" fillId="0" borderId="0"/>
    <xf numFmtId="0" fontId="0" fillId="0" borderId="0"/>
    <xf numFmtId="0" fontId="347"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347"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8" fillId="0" borderId="0"/>
    <xf numFmtId="0" fontId="31" fillId="0" borderId="0" applyNumberFormat="0" applyFill="0" applyBorder="0" applyAlignment="0" applyProtection="0">
      <alignment vertical="top"/>
      <protection locked="0"/>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327" fillId="0" borderId="0">
      <alignment vertical="top"/>
    </xf>
    <xf numFmtId="0" fontId="148"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144"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33"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5" fillId="0" borderId="0"/>
    <xf numFmtId="0" fontId="0" fillId="0" borderId="0"/>
    <xf numFmtId="0" fontId="0" fillId="0" borderId="0"/>
    <xf numFmtId="0" fontId="0" fillId="0" borderId="0"/>
    <xf numFmtId="0" fontId="0" fillId="0" borderId="0"/>
    <xf numFmtId="0" fontId="0" fillId="0" borderId="0"/>
    <xf numFmtId="0" fontId="148" fillId="0" borderId="0"/>
    <xf numFmtId="0" fontId="315" fillId="0" borderId="0"/>
    <xf numFmtId="0" fontId="0" fillId="0" borderId="0"/>
    <xf numFmtId="0" fontId="315" fillId="0" borderId="0"/>
    <xf numFmtId="0" fontId="0" fillId="0" borderId="0"/>
    <xf numFmtId="0" fontId="0" fillId="0" borderId="0"/>
    <xf numFmtId="0" fontId="315" fillId="0" borderId="0"/>
    <xf numFmtId="0" fontId="0" fillId="0" borderId="0"/>
    <xf numFmtId="0" fontId="315" fillId="0" borderId="0"/>
    <xf numFmtId="0" fontId="148" fillId="0" borderId="0"/>
    <xf numFmtId="0" fontId="345" fillId="0" borderId="0"/>
    <xf numFmtId="0" fontId="0" fillId="0" borderId="0"/>
    <xf numFmtId="0" fontId="148" fillId="0" borderId="0"/>
    <xf numFmtId="0" fontId="148"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7"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76" fontId="229" fillId="0" borderId="0" applyFont="0" applyFill="0" applyBorder="0" applyAlignment="0" applyProtection="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345" fillId="0" borderId="0"/>
    <xf numFmtId="0" fontId="315" fillId="0" borderId="0"/>
    <xf numFmtId="0" fontId="315" fillId="0" borderId="0"/>
    <xf numFmtId="0" fontId="0" fillId="0" borderId="0"/>
    <xf numFmtId="0" fontId="0" fillId="0" borderId="0"/>
    <xf numFmtId="0" fontId="315" fillId="0" borderId="0"/>
    <xf numFmtId="0" fontId="315" fillId="0" borderId="0"/>
    <xf numFmtId="0" fontId="315" fillId="0" borderId="0"/>
    <xf numFmtId="0" fontId="346" fillId="59" borderId="0" applyNumberFormat="0" applyBorder="0" applyAlignment="0" applyProtection="0">
      <alignment vertical="center"/>
    </xf>
    <xf numFmtId="0" fontId="148" fillId="0" borderId="0"/>
    <xf numFmtId="0" fontId="327" fillId="0" borderId="0">
      <alignment vertical="top"/>
    </xf>
    <xf numFmtId="0" fontId="148" fillId="0" borderId="0"/>
    <xf numFmtId="0" fontId="315" fillId="0" borderId="0"/>
    <xf numFmtId="0" fontId="148" fillId="0" borderId="0"/>
    <xf numFmtId="0" fontId="327"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45" fillId="0" borderId="0"/>
    <xf numFmtId="0" fontId="345" fillId="0" borderId="0"/>
    <xf numFmtId="0" fontId="346" fillId="59" borderId="0" applyNumberFormat="0" applyBorder="0" applyAlignment="0" applyProtection="0">
      <alignment vertical="center"/>
    </xf>
    <xf numFmtId="0" fontId="345" fillId="0" borderId="0"/>
    <xf numFmtId="0" fontId="345"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327" fillId="0" borderId="0">
      <alignment vertical="top"/>
    </xf>
    <xf numFmtId="0" fontId="148" fillId="0" borderId="0"/>
    <xf numFmtId="0" fontId="148" fillId="0" borderId="0"/>
    <xf numFmtId="0" fontId="315"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20" fillId="0" borderId="0">
      <alignment vertical="center"/>
    </xf>
    <xf numFmtId="195" fontId="229" fillId="0" borderId="0" applyFont="0" applyFill="0" applyBorder="0" applyAlignment="0" applyProtection="0"/>
    <xf numFmtId="0" fontId="148" fillId="0" borderId="0"/>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315" fillId="0" borderId="0"/>
    <xf numFmtId="0" fontId="148" fillId="0" borderId="0"/>
    <xf numFmtId="0" fontId="148" fillId="0" borderId="0"/>
    <xf numFmtId="0" fontId="144" fillId="0" borderId="0" applyProtection="0"/>
    <xf numFmtId="0" fontId="148" fillId="0" borderId="0"/>
    <xf numFmtId="0" fontId="148" fillId="0" borderId="0"/>
    <xf numFmtId="0" fontId="148" fillId="0" borderId="0"/>
    <xf numFmtId="0" fontId="148" fillId="0" borderId="0"/>
    <xf numFmtId="0" fontId="345" fillId="0" borderId="0"/>
    <xf numFmtId="0" fontId="148" fillId="0" borderId="0"/>
    <xf numFmtId="0" fontId="345" fillId="0" borderId="0"/>
    <xf numFmtId="0" fontId="327" fillId="0" borderId="0">
      <alignment vertical="top"/>
    </xf>
    <xf numFmtId="0" fontId="345" fillId="0" borderId="0"/>
    <xf numFmtId="0" fontId="315" fillId="0" borderId="0"/>
    <xf numFmtId="0" fontId="315" fillId="0" borderId="0"/>
    <xf numFmtId="0" fontId="0"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345" fillId="0" borderId="0" applyNumberFormat="0" applyFill="0" applyBorder="0" applyAlignment="0" applyProtection="0"/>
    <xf numFmtId="0" fontId="315" fillId="0" borderId="0"/>
    <xf numFmtId="0" fontId="148" fillId="0" borderId="0"/>
    <xf numFmtId="0" fontId="148" fillId="0" borderId="0"/>
    <xf numFmtId="0" fontId="148" fillId="0" borderId="0"/>
    <xf numFmtId="0" fontId="315" fillId="0" borderId="0"/>
    <xf numFmtId="0" fontId="315"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xf numFmtId="0" fontId="315" fillId="0" borderId="0"/>
    <xf numFmtId="0" fontId="148" fillId="0" borderId="0"/>
    <xf numFmtId="0" fontId="327" fillId="0" borderId="0">
      <alignment vertical="top"/>
    </xf>
    <xf numFmtId="0" fontId="148" fillId="0" borderId="0"/>
    <xf numFmtId="0" fontId="148" fillId="0" borderId="0"/>
    <xf numFmtId="0" fontId="327" fillId="0" borderId="0">
      <alignment vertical="top"/>
    </xf>
    <xf numFmtId="0" fontId="148" fillId="0" borderId="0"/>
    <xf numFmtId="0" fontId="148" fillId="0" borderId="0"/>
    <xf numFmtId="0" fontId="148" fillId="0" borderId="0"/>
    <xf numFmtId="0" fontId="148" fillId="0" borderId="0"/>
    <xf numFmtId="0" fontId="148" fillId="0" borderId="0"/>
    <xf numFmtId="0" fontId="0" fillId="0" borderId="0"/>
    <xf numFmtId="0" fontId="327" fillId="0" borderId="0">
      <alignment vertical="top"/>
    </xf>
    <xf numFmtId="0" fontId="148" fillId="0" borderId="0"/>
    <xf numFmtId="0" fontId="347" fillId="50" borderId="0" applyNumberFormat="0" applyBorder="0" applyAlignment="0" applyProtection="0">
      <alignment vertical="center"/>
    </xf>
    <xf numFmtId="0" fontId="148" fillId="0" borderId="0"/>
    <xf numFmtId="0" fontId="345" fillId="0" borderId="0"/>
    <xf numFmtId="0" fontId="148" fillId="0" borderId="0"/>
    <xf numFmtId="0" fontId="345" fillId="0" borderId="0" applyNumberFormat="0" applyFill="0" applyBorder="0" applyAlignment="0" applyProtection="0"/>
    <xf numFmtId="0" fontId="148" fillId="0" borderId="0"/>
    <xf numFmtId="0" fontId="148" fillId="0" borderId="0"/>
    <xf numFmtId="0" fontId="315" fillId="0" borderId="0"/>
    <xf numFmtId="0" fontId="315" fillId="0" borderId="0"/>
    <xf numFmtId="0" fontId="315" fillId="0" borderId="0"/>
    <xf numFmtId="0" fontId="229" fillId="0" borderId="0" applyFont="0" applyFill="0" applyBorder="0" applyAlignment="0" applyProtection="0"/>
    <xf numFmtId="0" fontId="229"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133" fillId="0" borderId="0"/>
    <xf numFmtId="0" fontId="148" fillId="0" borderId="0"/>
    <xf numFmtId="0" fontId="0" fillId="0" borderId="0"/>
    <xf numFmtId="0" fontId="0" fillId="0" borderId="0"/>
    <xf numFmtId="0" fontId="0" fillId="0" borderId="0"/>
    <xf numFmtId="0" fontId="0" fillId="0" borderId="0"/>
    <xf numFmtId="194" fontId="133" fillId="0" borderId="0" applyFont="0" applyFill="0" applyBorder="0" applyAlignment="0" applyProtection="0"/>
    <xf numFmtId="0" fontId="0" fillId="0" borderId="0"/>
    <xf numFmtId="0" fontId="148" fillId="0" borderId="0"/>
    <xf numFmtId="0" fontId="148" fillId="0" borderId="0"/>
    <xf numFmtId="0" fontId="148" fillId="0" borderId="0"/>
    <xf numFmtId="0" fontId="345" fillId="0" borderId="0"/>
    <xf numFmtId="0" fontId="148" fillId="0" borderId="0"/>
    <xf numFmtId="0" fontId="0" fillId="0" borderId="0"/>
    <xf numFmtId="0" fontId="148" fillId="0" borderId="0"/>
    <xf numFmtId="0" fontId="148" fillId="0" borderId="0"/>
    <xf numFmtId="0" fontId="31" fillId="0" borderId="0" applyNumberFormat="0" applyFill="0" applyBorder="0" applyAlignment="0" applyProtection="0">
      <alignment vertical="top"/>
      <protection locked="0"/>
    </xf>
    <xf numFmtId="0" fontId="315" fillId="0" borderId="0"/>
    <xf numFmtId="0" fontId="148" fillId="0" borderId="0"/>
    <xf numFmtId="0" fontId="0" fillId="0" borderId="0" applyProtection="0"/>
    <xf numFmtId="0" fontId="148" fillId="0" borderId="0"/>
    <xf numFmtId="0" fontId="148" fillId="0" borderId="0"/>
    <xf numFmtId="0" fontId="148" fillId="0" borderId="0"/>
    <xf numFmtId="0" fontId="315" fillId="0" borderId="0"/>
    <xf numFmtId="0" fontId="148" fillId="0" borderId="0"/>
    <xf numFmtId="0" fontId="148" fillId="0" borderId="0"/>
    <xf numFmtId="0" fontId="148" fillId="0" borderId="0"/>
    <xf numFmtId="0" fontId="148" fillId="0" borderId="0"/>
    <xf numFmtId="0" fontId="327" fillId="0" borderId="0">
      <alignment vertical="top"/>
    </xf>
    <xf numFmtId="0" fontId="148" fillId="0" borderId="0"/>
    <xf numFmtId="0" fontId="315" fillId="0" borderId="0"/>
    <xf numFmtId="0" fontId="148"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alignment vertical="center"/>
    </xf>
    <xf numFmtId="0" fontId="315"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148" fillId="0" borderId="0"/>
    <xf numFmtId="0" fontId="315"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327" fillId="0" borderId="0">
      <alignment vertical="top"/>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0" fillId="0" borderId="0">
      <alignment vertical="center"/>
    </xf>
    <xf numFmtId="0" fontId="148" fillId="0" borderId="0"/>
    <xf numFmtId="0" fontId="148" fillId="0" borderId="0"/>
    <xf numFmtId="0" fontId="315" fillId="0" borderId="0"/>
    <xf numFmtId="0" fontId="148" fillId="0" borderId="0"/>
    <xf numFmtId="0" fontId="315" fillId="0" borderId="0"/>
    <xf numFmtId="0" fontId="315" fillId="0" borderId="0"/>
    <xf numFmtId="0" fontId="148" fillId="0" borderId="0"/>
    <xf numFmtId="0" fontId="148" fillId="0" borderId="0"/>
    <xf numFmtId="0" fontId="327" fillId="0" borderId="0">
      <alignment vertical="top"/>
    </xf>
    <xf numFmtId="0" fontId="345"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97" fillId="0" borderId="0" applyNumberFormat="0" applyFill="0" applyBorder="0" applyProtection="0">
      <alignment horizontal="left" vertical="top"/>
    </xf>
    <xf numFmtId="0" fontId="315" fillId="0" borderId="0"/>
    <xf numFmtId="0" fontId="120" fillId="0" borderId="0">
      <alignment vertical="center"/>
    </xf>
    <xf numFmtId="0" fontId="148" fillId="0" borderId="0"/>
    <xf numFmtId="0" fontId="19" fillId="0" borderId="0"/>
    <xf numFmtId="0" fontId="327" fillId="0" borderId="0">
      <alignment vertical="top"/>
    </xf>
    <xf numFmtId="0" fontId="345" fillId="0" borderId="0"/>
    <xf numFmtId="0" fontId="144" fillId="0" borderId="0"/>
    <xf numFmtId="0" fontId="148" fillId="0" borderId="0"/>
    <xf numFmtId="0" fontId="0" fillId="0" borderId="0"/>
    <xf numFmtId="0" fontId="0" fillId="0" borderId="0"/>
    <xf numFmtId="0" fontId="148" fillId="0" borderId="0"/>
    <xf numFmtId="0" fontId="0" fillId="0" borderId="0">
      <alignment vertical="center"/>
    </xf>
    <xf numFmtId="0" fontId="345" fillId="0" borderId="0"/>
    <xf numFmtId="0" fontId="148" fillId="0" borderId="0"/>
    <xf numFmtId="0" fontId="148" fillId="0" borderId="0"/>
    <xf numFmtId="0" fontId="0" fillId="0" borderId="0">
      <alignment vertical="center"/>
    </xf>
    <xf numFmtId="0" fontId="148" fillId="0" borderId="0"/>
    <xf numFmtId="0" fontId="327" fillId="0" borderId="0">
      <alignment vertical="top"/>
    </xf>
    <xf numFmtId="212" fontId="229" fillId="0" borderId="0" applyFont="0" applyFill="0" applyBorder="0" applyAlignment="0" applyProtection="0"/>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5" fillId="0" borderId="0"/>
    <xf numFmtId="0" fontId="327" fillId="0" borderId="0">
      <alignment vertical="top"/>
    </xf>
    <xf numFmtId="0" fontId="327"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7" fillId="0" borderId="0">
      <alignment vertical="top"/>
    </xf>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148" fillId="0" borderId="0"/>
    <xf numFmtId="0" fontId="327" fillId="0" borderId="0">
      <alignment vertical="top"/>
    </xf>
    <xf numFmtId="0" fontId="0" fillId="0" borderId="0">
      <alignment vertical="center"/>
    </xf>
    <xf numFmtId="0" fontId="0" fillId="0" borderId="0"/>
    <xf numFmtId="0" fontId="327" fillId="0" borderId="0">
      <alignment vertical="top"/>
    </xf>
    <xf numFmtId="0" fontId="327" fillId="0" borderId="0">
      <alignment vertical="top"/>
    </xf>
    <xf numFmtId="0" fontId="315" fillId="0" borderId="0"/>
    <xf numFmtId="0" fontId="148" fillId="0" borderId="0"/>
    <xf numFmtId="0" fontId="0" fillId="0" borderId="0" applyProtection="0"/>
    <xf numFmtId="0" fontId="327" fillId="0" borderId="0">
      <alignment vertical="top"/>
    </xf>
    <xf numFmtId="0" fontId="327" fillId="0" borderId="0">
      <alignment vertical="top"/>
    </xf>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148" fillId="0" borderId="0"/>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0" fillId="0" borderId="0"/>
    <xf numFmtId="0" fontId="148" fillId="0" borderId="0"/>
    <xf numFmtId="0" fontId="148" fillId="0" borderId="0"/>
    <xf numFmtId="43" fontId="120" fillId="0" borderId="0" applyFont="0" applyFill="0" applyBorder="0" applyAlignment="0" applyProtection="0">
      <alignment vertical="center"/>
    </xf>
    <xf numFmtId="0" fontId="0" fillId="0" borderId="0"/>
    <xf numFmtId="0" fontId="144" fillId="0" borderId="0"/>
    <xf numFmtId="0" fontId="148" fillId="0" borderId="0"/>
    <xf numFmtId="0" fontId="148" fillId="0" borderId="0"/>
    <xf numFmtId="0" fontId="345" fillId="0" borderId="0"/>
    <xf numFmtId="0" fontId="148" fillId="0" borderId="0"/>
    <xf numFmtId="0" fontId="327" fillId="0" borderId="0">
      <alignment vertical="top"/>
    </xf>
    <xf numFmtId="0" fontId="148" fillId="0" borderId="0"/>
    <xf numFmtId="0" fontId="345" fillId="0" borderId="0"/>
    <xf numFmtId="0" fontId="327" fillId="0" borderId="0">
      <alignment vertical="top"/>
    </xf>
    <xf numFmtId="0" fontId="345" fillId="0" borderId="0"/>
    <xf numFmtId="0" fontId="345" fillId="0" borderId="0"/>
    <xf numFmtId="0" fontId="345" fillId="0" borderId="0"/>
    <xf numFmtId="0" fontId="315" fillId="0" borderId="0"/>
    <xf numFmtId="0" fontId="315" fillId="0" borderId="0"/>
    <xf numFmtId="0" fontId="315" fillId="0" borderId="0"/>
    <xf numFmtId="0" fontId="0" fillId="0" borderId="0"/>
    <xf numFmtId="0" fontId="345" fillId="0" borderId="0"/>
    <xf numFmtId="0" fontId="148" fillId="0" borderId="0"/>
    <xf numFmtId="0" fontId="148" fillId="0" borderId="0"/>
    <xf numFmtId="0" fontId="144" fillId="0" borderId="0"/>
    <xf numFmtId="0" fontId="148" fillId="0" borderId="0"/>
    <xf numFmtId="0" fontId="327" fillId="0" borderId="0">
      <alignment vertical="top"/>
    </xf>
    <xf numFmtId="0" fontId="327" fillId="0" borderId="0">
      <alignment vertical="top"/>
    </xf>
    <xf numFmtId="0" fontId="327" fillId="0" borderId="0">
      <alignment vertical="top"/>
    </xf>
    <xf numFmtId="0" fontId="347" fillId="50" borderId="0" applyNumberFormat="0" applyBorder="0" applyAlignment="0" applyProtection="0"/>
    <xf numFmtId="0" fontId="347" fillId="50" borderId="0" applyNumberFormat="0" applyBorder="0" applyAlignment="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5" fillId="0" borderId="0"/>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148" fillId="0" borderId="0"/>
    <xf numFmtId="0" fontId="148" fillId="0" borderId="0"/>
    <xf numFmtId="0" fontId="327" fillId="0" borderId="0">
      <alignment vertical="top"/>
    </xf>
    <xf numFmtId="0" fontId="144" fillId="0" borderId="0"/>
    <xf numFmtId="0" fontId="327" fillId="0" borderId="0">
      <alignment vertical="top"/>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148" fillId="0" borderId="0"/>
    <xf numFmtId="0" fontId="327" fillId="0" borderId="0">
      <alignment vertical="top"/>
    </xf>
    <xf numFmtId="0" fontId="327" fillId="0" borderId="0">
      <alignment vertical="top"/>
    </xf>
    <xf numFmtId="0" fontId="148" fillId="0" borderId="0"/>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7" fillId="0" borderId="0">
      <alignment vertical="top"/>
    </xf>
    <xf numFmtId="0" fontId="315" fillId="0" borderId="0"/>
    <xf numFmtId="0" fontId="148" fillId="0" borderId="0"/>
    <xf numFmtId="0" fontId="148" fillId="0" borderId="0"/>
    <xf numFmtId="0" fontId="148" fillId="0" borderId="0"/>
    <xf numFmtId="0" fontId="345" fillId="0" borderId="0"/>
    <xf numFmtId="0" fontId="0" fillId="0" borderId="0"/>
    <xf numFmtId="0" fontId="345" fillId="0" borderId="0"/>
    <xf numFmtId="0" fontId="133" fillId="0" borderId="0"/>
    <xf numFmtId="0" fontId="345" fillId="0" borderId="0"/>
    <xf numFmtId="194" fontId="133" fillId="0" borderId="0" applyFont="0" applyFill="0" applyBorder="0" applyAlignment="0" applyProtection="0"/>
    <xf numFmtId="0" fontId="148" fillId="0" borderId="0"/>
    <xf numFmtId="0" fontId="148" fillId="0" borderId="0"/>
    <xf numFmtId="0" fontId="0" fillId="0" borderId="0">
      <alignment vertical="center"/>
    </xf>
    <xf numFmtId="0" fontId="148" fillId="0" borderId="0"/>
    <xf numFmtId="0" fontId="148" fillId="0" borderId="0"/>
    <xf numFmtId="0" fontId="144"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4" fillId="0" borderId="0"/>
    <xf numFmtId="0" fontId="327" fillId="0" borderId="0">
      <alignment vertical="top"/>
    </xf>
    <xf numFmtId="0" fontId="148" fillId="0" borderId="0"/>
    <xf numFmtId="0" fontId="315" fillId="0" borderId="0" applyProtection="0"/>
    <xf numFmtId="0" fontId="315" fillId="0" borderId="0"/>
    <xf numFmtId="0" fontId="57" fillId="0" borderId="0">
      <alignment vertical="center"/>
    </xf>
    <xf numFmtId="0" fontId="315" fillId="0" borderId="0" applyProtection="0"/>
    <xf numFmtId="0" fontId="327" fillId="0" borderId="0">
      <alignment vertical="top"/>
    </xf>
    <xf numFmtId="0" fontId="363" fillId="0" borderId="0"/>
    <xf numFmtId="0" fontId="148" fillId="0" borderId="0"/>
    <xf numFmtId="0" fontId="148" fillId="0" borderId="0"/>
    <xf numFmtId="0" fontId="315" fillId="0" borderId="0"/>
    <xf numFmtId="0" fontId="148" fillId="0" borderId="0"/>
    <xf numFmtId="0" fontId="148" fillId="0" borderId="0"/>
    <xf numFmtId="0" fontId="148" fillId="0" borderId="0"/>
    <xf numFmtId="0" fontId="345" fillId="0" borderId="0"/>
    <xf numFmtId="0" fontId="148" fillId="0" borderId="0"/>
    <xf numFmtId="0" fontId="345"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347" fillId="50" borderId="0" applyNumberFormat="0" applyBorder="0" applyAlignment="0" applyProtection="0">
      <alignment vertical="center"/>
    </xf>
    <xf numFmtId="0" fontId="148" fillId="0" borderId="0"/>
    <xf numFmtId="0" fontId="0" fillId="0" borderId="0">
      <alignment vertical="center"/>
    </xf>
    <xf numFmtId="0" fontId="347" fillId="50" borderId="0" applyNumberFormat="0" applyBorder="0" applyAlignment="0" applyProtection="0">
      <alignment vertical="center"/>
    </xf>
    <xf numFmtId="0" fontId="148" fillId="0" borderId="0"/>
    <xf numFmtId="0" fontId="347" fillId="50" borderId="0" applyNumberFormat="0" applyBorder="0" applyAlignment="0" applyProtection="0">
      <alignment vertical="center"/>
    </xf>
    <xf numFmtId="0" fontId="148" fillId="0" borderId="0"/>
    <xf numFmtId="0" fontId="148"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148" fillId="0" borderId="0"/>
    <xf numFmtId="0" fontId="133" fillId="0" borderId="0"/>
    <xf numFmtId="0" fontId="0" fillId="0" borderId="0" applyProtection="0"/>
    <xf numFmtId="0" fontId="133" fillId="0" borderId="0"/>
    <xf numFmtId="0" fontId="148" fillId="0" borderId="0"/>
    <xf numFmtId="0" fontId="0" fillId="0" borderId="0" applyProtection="0"/>
    <xf numFmtId="0" fontId="0" fillId="0" borderId="0" applyProtection="0"/>
    <xf numFmtId="0" fontId="148" fillId="0" borderId="0"/>
    <xf numFmtId="0" fontId="148" fillId="0" borderId="0"/>
    <xf numFmtId="0" fontId="345" fillId="0" borderId="0"/>
    <xf numFmtId="0" fontId="148" fillId="0" borderId="0"/>
    <xf numFmtId="0" fontId="0" fillId="0" borderId="0"/>
    <xf numFmtId="0" fontId="0" fillId="0" borderId="0"/>
    <xf numFmtId="0" fontId="148" fillId="0" borderId="0"/>
    <xf numFmtId="0" fontId="315" fillId="0" borderId="0"/>
    <xf numFmtId="0" fontId="346" fillId="59" borderId="0" applyNumberFormat="0" applyBorder="0" applyAlignment="0" applyProtection="0">
      <alignment vertical="center"/>
    </xf>
    <xf numFmtId="0" fontId="144" fillId="0" borderId="0"/>
    <xf numFmtId="0" fontId="148" fillId="0" borderId="0"/>
    <xf numFmtId="0" fontId="148" fillId="0" borderId="0"/>
    <xf numFmtId="0" fontId="148" fillId="0" borderId="0"/>
    <xf numFmtId="0" fontId="148" fillId="0" borderId="0"/>
    <xf numFmtId="0" fontId="315"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xf numFmtId="0" fontId="347" fillId="50" borderId="0" applyNumberFormat="0" applyBorder="0" applyAlignment="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5" fillId="0" borderId="0"/>
    <xf numFmtId="0" fontId="345" fillId="0" borderId="0"/>
    <xf numFmtId="0" fontId="148" fillId="0" borderId="0"/>
    <xf numFmtId="43" fontId="0" fillId="0" borderId="0" applyFont="0" applyFill="0" applyBorder="0" applyAlignment="0" applyProtection="0">
      <alignment vertical="center"/>
    </xf>
    <xf numFmtId="0" fontId="327" fillId="0" borderId="0">
      <alignment vertical="top"/>
    </xf>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347" fillId="50" borderId="0" applyNumberFormat="0" applyBorder="0" applyAlignment="0" applyProtection="0"/>
    <xf numFmtId="0" fontId="347" fillId="50" borderId="0" applyNumberFormat="0" applyBorder="0" applyAlignment="0" applyProtection="0"/>
    <xf numFmtId="0" fontId="148"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315" fillId="0" borderId="0"/>
    <xf numFmtId="0" fontId="315" fillId="0" borderId="0"/>
    <xf numFmtId="0" fontId="148" fillId="0" borderId="0"/>
    <xf numFmtId="0" fontId="315" fillId="0" borderId="0"/>
    <xf numFmtId="0" fontId="148" fillId="0" borderId="0"/>
    <xf numFmtId="0" fontId="148" fillId="0" borderId="0"/>
    <xf numFmtId="0" fontId="345" fillId="0" borderId="0"/>
    <xf numFmtId="0" fontId="148" fillId="0" borderId="0"/>
    <xf numFmtId="0" fontId="0" fillId="0" borderId="0"/>
    <xf numFmtId="0" fontId="148" fillId="0" borderId="0"/>
    <xf numFmtId="0" fontId="315" fillId="0" borderId="0"/>
    <xf numFmtId="0" fontId="315"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215" fontId="229" fillId="0" borderId="0" applyFont="0" applyFill="0" applyBorder="0" applyAlignment="0" applyProtection="0"/>
    <xf numFmtId="178" fontId="229" fillId="0" borderId="0" applyFont="0" applyFill="0" applyBorder="0" applyAlignment="0" applyProtection="0"/>
    <xf numFmtId="0" fontId="148" fillId="0" borderId="0"/>
    <xf numFmtId="176" fontId="229" fillId="0" borderId="0" applyFont="0" applyFill="0" applyBorder="0" applyAlignment="0" applyProtection="0"/>
    <xf numFmtId="216" fontId="229" fillId="0" borderId="0" applyFont="0" applyFill="0" applyBorder="0" applyAlignment="0" applyProtection="0"/>
    <xf numFmtId="0" fontId="144" fillId="0" borderId="0"/>
    <xf numFmtId="0" fontId="229" fillId="0" borderId="0" applyFont="0" applyFill="0" applyBorder="0" applyAlignment="0" applyProtection="0"/>
    <xf numFmtId="200" fontId="229" fillId="0" borderId="0" applyFont="0" applyFill="0" applyBorder="0" applyAlignment="0" applyProtection="0"/>
    <xf numFmtId="189" fontId="229" fillId="0" borderId="0" applyFont="0" applyFill="0" applyBorder="0" applyAlignment="0" applyProtection="0"/>
    <xf numFmtId="0" fontId="229" fillId="0" borderId="0" applyFont="0" applyFill="0" applyBorder="0" applyAlignment="0" applyProtection="0"/>
    <xf numFmtId="0" fontId="327" fillId="0" borderId="0">
      <alignment vertical="top"/>
    </xf>
    <xf numFmtId="0" fontId="229" fillId="0" borderId="0" applyFont="0" applyFill="0" applyBorder="0" applyAlignment="0" applyProtection="0"/>
    <xf numFmtId="207" fontId="229" fillId="0" borderId="0" applyFont="0" applyFill="0" applyBorder="0" applyAlignment="0" applyProtection="0"/>
    <xf numFmtId="0" fontId="148" fillId="0" borderId="0"/>
    <xf numFmtId="196" fontId="229" fillId="0" borderId="0" applyFont="0" applyFill="0" applyBorder="0" applyAlignment="0" applyProtection="0"/>
    <xf numFmtId="0" fontId="315" fillId="0" borderId="0"/>
    <xf numFmtId="0" fontId="229" fillId="0" borderId="0" applyFont="0" applyFill="0" applyBorder="0" applyAlignment="0" applyProtection="0"/>
    <xf numFmtId="183" fontId="229" fillId="0" borderId="0" applyFont="0" applyFill="0" applyBorder="0" applyAlignment="0" applyProtection="0"/>
    <xf numFmtId="183" fontId="229" fillId="0" borderId="0" applyFont="0" applyFill="0" applyBorder="0" applyAlignment="0" applyProtection="0"/>
    <xf numFmtId="0" fontId="229" fillId="0" borderId="0" applyFont="0" applyFill="0" applyBorder="0" applyAlignment="0" applyProtection="0"/>
    <xf numFmtId="0" fontId="148" fillId="0" borderId="0"/>
    <xf numFmtId="0" fontId="148" fillId="0" borderId="0"/>
    <xf numFmtId="0" fontId="148" fillId="0" borderId="0"/>
    <xf numFmtId="179" fontId="229" fillId="0" borderId="0" applyFont="0" applyFill="0" applyBorder="0" applyAlignment="0" applyProtection="0"/>
    <xf numFmtId="185" fontId="229" fillId="0" borderId="0" applyFont="0" applyFill="0" applyBorder="0" applyAlignment="0" applyProtection="0"/>
    <xf numFmtId="185" fontId="229" fillId="0" borderId="0" applyFont="0" applyFill="0" applyBorder="0" applyAlignment="0" applyProtection="0"/>
    <xf numFmtId="185" fontId="229" fillId="0" borderId="0" applyFont="0" applyFill="0" applyBorder="0" applyAlignment="0" applyProtection="0"/>
    <xf numFmtId="205" fontId="229" fillId="0" borderId="0" applyFont="0" applyFill="0" applyBorder="0" applyAlignment="0" applyProtection="0"/>
    <xf numFmtId="0" fontId="0" fillId="0" borderId="0"/>
    <xf numFmtId="0" fontId="0" fillId="0" borderId="0"/>
    <xf numFmtId="179" fontId="229" fillId="0" borderId="0" applyFont="0" applyFill="0" applyBorder="0" applyAlignment="0" applyProtection="0"/>
    <xf numFmtId="179" fontId="229" fillId="0" borderId="0" applyFont="0" applyFill="0" applyBorder="0" applyAlignment="0" applyProtection="0"/>
    <xf numFmtId="188" fontId="133" fillId="0" borderId="0" applyFont="0" applyFill="0" applyBorder="0" applyAlignment="0" applyProtection="0">
      <alignment vertical="center"/>
    </xf>
    <xf numFmtId="217" fontId="229" fillId="0" borderId="0" applyFont="0" applyFill="0" applyBorder="0" applyAlignment="0" applyProtection="0"/>
    <xf numFmtId="204" fontId="229" fillId="0" borderId="0" applyFont="0" applyFill="0" applyBorder="0" applyAlignment="0" applyProtection="0"/>
    <xf numFmtId="0" fontId="144" fillId="0" borderId="0"/>
    <xf numFmtId="208" fontId="229" fillId="0" borderId="0" applyFont="0" applyFill="0" applyBorder="0" applyAlignment="0" applyProtection="0"/>
    <xf numFmtId="0" fontId="144" fillId="0" borderId="0" applyBorder="0"/>
    <xf numFmtId="0" fontId="144" fillId="0" borderId="0" applyBorder="0"/>
    <xf numFmtId="0" fontId="148" fillId="0" borderId="0"/>
    <xf numFmtId="0" fontId="148" fillId="0" borderId="0"/>
    <xf numFmtId="0" fontId="346" fillId="59" borderId="0" applyNumberFormat="0" applyBorder="0" applyAlignment="0" applyProtection="0">
      <alignment vertical="center"/>
    </xf>
    <xf numFmtId="0" fontId="148" fillId="0" borderId="0"/>
    <xf numFmtId="0" fontId="347" fillId="50" borderId="0" applyNumberFormat="0" applyBorder="0" applyAlignment="0" applyProtection="0">
      <alignment vertical="center"/>
    </xf>
    <xf numFmtId="0" fontId="148" fillId="0" borderId="0"/>
    <xf numFmtId="0" fontId="315" fillId="0" borderId="0"/>
    <xf numFmtId="0" fontId="315" fillId="0" borderId="0"/>
    <xf numFmtId="0" fontId="315" fillId="0" borderId="0"/>
    <xf numFmtId="0" fontId="315" fillId="0" borderId="0"/>
    <xf numFmtId="0" fontId="0" fillId="0" borderId="0"/>
    <xf numFmtId="0" fontId="327" fillId="0" borderId="0">
      <alignment vertical="top"/>
    </xf>
    <xf numFmtId="0" fontId="148" fillId="0" borderId="0"/>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148" fillId="0" borderId="0"/>
    <xf numFmtId="0" fontId="327" fillId="0" borderId="0">
      <alignment vertical="top"/>
    </xf>
    <xf numFmtId="0" fontId="0" fillId="0" borderId="0">
      <alignment vertical="center"/>
    </xf>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applyProtection="0"/>
    <xf numFmtId="0" fontId="327" fillId="0" borderId="0">
      <alignment vertical="top"/>
    </xf>
    <xf numFmtId="0" fontId="327" fillId="0" borderId="0">
      <alignment vertical="top"/>
    </xf>
    <xf numFmtId="0" fontId="327" fillId="0" borderId="0">
      <alignment vertical="top"/>
    </xf>
    <xf numFmtId="0" fontId="144" fillId="0" borderId="0" applyBorder="0"/>
    <xf numFmtId="0" fontId="327" fillId="0" borderId="0">
      <alignment vertical="top"/>
    </xf>
    <xf numFmtId="0" fontId="144" fillId="0" borderId="0" applyBorder="0"/>
    <xf numFmtId="0" fontId="133"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5" fillId="0" borderId="0"/>
    <xf numFmtId="0" fontId="133" fillId="0" borderId="0"/>
    <xf numFmtId="0" fontId="347" fillId="50" borderId="0" applyNumberFormat="0" applyBorder="0" applyAlignment="0" applyProtection="0">
      <alignment vertical="center"/>
    </xf>
    <xf numFmtId="0" fontId="345" fillId="0" borderId="0"/>
    <xf numFmtId="0" fontId="345" fillId="0" borderId="0" applyNumberFormat="0" applyFill="0" applyBorder="0" applyAlignment="0" applyProtection="0"/>
    <xf numFmtId="0" fontId="345" fillId="0" borderId="0" applyNumberFormat="0" applyFill="0" applyBorder="0" applyProtection="0">
      <alignment vertical="center"/>
    </xf>
    <xf numFmtId="0" fontId="345" fillId="0" borderId="0" applyNumberFormat="0" applyFill="0" applyBorder="0" applyAlignment="0" applyProtection="0"/>
    <xf numFmtId="0" fontId="148" fillId="0" borderId="0"/>
    <xf numFmtId="0" fontId="148" fillId="0" borderId="0"/>
    <xf numFmtId="0" fontId="148" fillId="0" borderId="0"/>
    <xf numFmtId="0" fontId="0" fillId="0" borderId="0">
      <alignment vertical="center"/>
    </xf>
    <xf numFmtId="0" fontId="148" fillId="0" borderId="0"/>
    <xf numFmtId="0" fontId="0" fillId="0" borderId="0"/>
    <xf numFmtId="0" fontId="148" fillId="0" borderId="0"/>
    <xf numFmtId="0" fontId="327" fillId="0" borderId="0">
      <alignment vertical="top"/>
    </xf>
    <xf numFmtId="0" fontId="148" fillId="0" borderId="0"/>
    <xf numFmtId="0" fontId="0" fillId="0" borderId="0"/>
    <xf numFmtId="0" fontId="345" fillId="0" borderId="0"/>
    <xf numFmtId="0" fontId="148" fillId="0" borderId="0"/>
    <xf numFmtId="0" fontId="148" fillId="0" borderId="0"/>
    <xf numFmtId="0" fontId="148" fillId="0" borderId="0"/>
    <xf numFmtId="0" fontId="148" fillId="0" borderId="0"/>
    <xf numFmtId="0" fontId="148" fillId="0" borderId="0"/>
    <xf numFmtId="0" fontId="315"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27" fillId="0" borderId="0">
      <alignment vertical="top"/>
    </xf>
    <xf numFmtId="0" fontId="315" fillId="0" borderId="0"/>
    <xf numFmtId="0" fontId="345" fillId="0" borderId="0"/>
    <xf numFmtId="0" fontId="148" fillId="0" borderId="0"/>
    <xf numFmtId="0" fontId="148" fillId="0" borderId="0"/>
    <xf numFmtId="0" fontId="315" fillId="0" borderId="0"/>
    <xf numFmtId="0" fontId="148" fillId="0" borderId="0"/>
    <xf numFmtId="0" fontId="345" fillId="0" borderId="0"/>
    <xf numFmtId="0" fontId="148" fillId="0" borderId="0"/>
    <xf numFmtId="0" fontId="148" fillId="0" borderId="0"/>
    <xf numFmtId="0" fontId="148" fillId="0" borderId="0"/>
    <xf numFmtId="0" fontId="148" fillId="0" borderId="0"/>
    <xf numFmtId="0" fontId="315" fillId="0" borderId="0"/>
    <xf numFmtId="0" fontId="133" fillId="0" borderId="0"/>
    <xf numFmtId="0" fontId="315" fillId="0" borderId="0"/>
    <xf numFmtId="0" fontId="315" fillId="0" borderId="0"/>
    <xf numFmtId="0" fontId="345" fillId="0" borderId="0"/>
    <xf numFmtId="0" fontId="345" fillId="0" borderId="0"/>
    <xf numFmtId="0" fontId="345" fillId="0" borderId="0"/>
    <xf numFmtId="0" fontId="133" fillId="0" borderId="0"/>
    <xf numFmtId="0" fontId="315" fillId="0" borderId="0"/>
    <xf numFmtId="0" fontId="0" fillId="0" borderId="0" applyProtection="0"/>
    <xf numFmtId="0" fontId="327" fillId="0" borderId="0">
      <alignment vertical="top"/>
    </xf>
    <xf numFmtId="0" fontId="327" fillId="0" borderId="0">
      <alignment vertical="top"/>
    </xf>
    <xf numFmtId="0" fontId="12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218" fontId="144" fillId="0" borderId="0" applyFont="0" applyFill="0" applyBorder="0" applyAlignment="0" applyProtection="0"/>
    <xf numFmtId="0" fontId="148" fillId="0" borderId="0"/>
    <xf numFmtId="0" fontId="148"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133" fillId="0" borderId="0"/>
    <xf numFmtId="0" fontId="133" fillId="0" borderId="0"/>
    <xf numFmtId="0" fontId="120" fillId="0" borderId="0" applyNumberFormat="0" applyFill="0" applyBorder="0" applyProtection="0">
      <alignment vertical="center"/>
    </xf>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5" fillId="0" borderId="0"/>
    <xf numFmtId="0" fontId="148" fillId="0" borderId="0"/>
    <xf numFmtId="0" fontId="0" fillId="0" borderId="0" applyProtection="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applyNumberFormat="0" applyFill="0" applyBorder="0" applyAlignment="0" applyProtection="0">
      <alignment vertical="top"/>
      <protection locked="0"/>
    </xf>
    <xf numFmtId="0" fontId="133" fillId="0" borderId="0"/>
    <xf numFmtId="0" fontId="133" fillId="0" borderId="0"/>
    <xf numFmtId="0" fontId="31" fillId="0" borderId="0" applyNumberFormat="0" applyFill="0" applyBorder="0" applyAlignment="0" applyProtection="0">
      <alignment vertical="center"/>
    </xf>
    <xf numFmtId="0" fontId="133" fillId="0" borderId="0"/>
    <xf numFmtId="0" fontId="148" fillId="0" borderId="0"/>
    <xf numFmtId="0" fontId="148" fillId="0" borderId="0"/>
    <xf numFmtId="0" fontId="148" fillId="0" borderId="0"/>
    <xf numFmtId="0" fontId="0" fillId="0" borderId="0" applyProtection="0"/>
    <xf numFmtId="0" fontId="0" fillId="0" borderId="0" applyProtection="0"/>
    <xf numFmtId="0" fontId="148" fillId="0" borderId="0"/>
    <xf numFmtId="0" fontId="148" fillId="0" borderId="0"/>
    <xf numFmtId="0" fontId="315" fillId="0" borderId="0"/>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148" fillId="0" borderId="0"/>
    <xf numFmtId="0" fontId="148"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5" fillId="0" borderId="0"/>
    <xf numFmtId="0" fontId="345" fillId="0" borderId="0"/>
    <xf numFmtId="0" fontId="327" fillId="0" borderId="0">
      <alignment vertical="top"/>
    </xf>
    <xf numFmtId="0" fontId="315"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0" fillId="0" borderId="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0" fillId="0" borderId="0"/>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47" fillId="50" borderId="0" applyNumberFormat="0" applyBorder="0" applyAlignment="0" applyProtection="0">
      <alignment vertical="center"/>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27" fillId="0" borderId="0">
      <alignment vertical="top"/>
    </xf>
    <xf numFmtId="0" fontId="315" fillId="0" borderId="0"/>
    <xf numFmtId="0" fontId="315" fillId="0" borderId="0"/>
    <xf numFmtId="0" fontId="315" fillId="0" borderId="0"/>
    <xf numFmtId="0" fontId="315" fillId="0" borderId="0"/>
    <xf numFmtId="0" fontId="315" fillId="0" borderId="0"/>
    <xf numFmtId="0" fontId="315" fillId="0" borderId="0"/>
    <xf numFmtId="0" fontId="315" fillId="0" borderId="0"/>
    <xf numFmtId="0" fontId="0" fillId="0" borderId="0">
      <alignment vertical="center"/>
    </xf>
    <xf numFmtId="0" fontId="315" fillId="0" borderId="0"/>
    <xf numFmtId="0" fontId="315" fillId="0" borderId="0"/>
    <xf numFmtId="0" fontId="315" fillId="0" borderId="0"/>
    <xf numFmtId="0" fontId="315" fillId="0" borderId="0"/>
    <xf numFmtId="0" fontId="19" fillId="0" borderId="0"/>
    <xf numFmtId="0" fontId="315" fillId="0" borderId="0"/>
    <xf numFmtId="0" fontId="315" fillId="0" borderId="0"/>
    <xf numFmtId="0" fontId="315" fillId="0" borderId="0"/>
    <xf numFmtId="0" fontId="315" fillId="0" borderId="0"/>
    <xf numFmtId="0" fontId="327" fillId="0" borderId="0">
      <alignment vertical="top"/>
    </xf>
    <xf numFmtId="0" fontId="327" fillId="0" borderId="0">
      <alignment vertical="top"/>
    </xf>
    <xf numFmtId="0" fontId="327" fillId="0" borderId="0">
      <alignment vertical="top"/>
    </xf>
    <xf numFmtId="0" fontId="315" fillId="0" borderId="0"/>
    <xf numFmtId="0" fontId="0" fillId="0" borderId="0"/>
    <xf numFmtId="0" fontId="0" fillId="0" borderId="0"/>
    <xf numFmtId="0" fontId="0" fillId="0" borderId="0"/>
    <xf numFmtId="0" fontId="347" fillId="50" borderId="0" applyNumberFormat="0" applyBorder="0" applyAlignment="0" applyProtection="0">
      <alignment vertical="center"/>
    </xf>
    <xf numFmtId="0" fontId="0" fillId="0" borderId="0"/>
    <xf numFmtId="0" fontId="0" fillId="0" borderId="0"/>
    <xf numFmtId="0" fontId="133" fillId="0" borderId="0"/>
    <xf numFmtId="0" fontId="0" fillId="0" borderId="0"/>
    <xf numFmtId="0" fontId="120"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2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8" fillId="0" borderId="0"/>
    <xf numFmtId="0" fontId="0" fillId="0" borderId="0" applyProtection="0"/>
    <xf numFmtId="0" fontId="0" fillId="0" borderId="0"/>
    <xf numFmtId="43" fontId="120" fillId="0" borderId="0" applyFont="0" applyFill="0" applyBorder="0" applyAlignment="0" applyProtection="0">
      <alignment vertical="center"/>
    </xf>
    <xf numFmtId="43" fontId="120" fillId="0" borderId="0" applyFont="0" applyFill="0" applyBorder="0" applyAlignment="0" applyProtection="0">
      <alignment vertical="center"/>
    </xf>
    <xf numFmtId="194" fontId="144" fillId="0" borderId="0" applyFont="0" applyFill="0" applyBorder="0" applyAlignment="0" applyProtection="0"/>
    <xf numFmtId="194" fontId="372" fillId="0" borderId="0" applyFont="0" applyFill="0" applyBorder="0" applyAlignment="0" applyProtection="0"/>
    <xf numFmtId="194" fontId="144" fillId="0" borderId="0" applyFont="0" applyFill="0" applyBorder="0" applyAlignment="0" applyProtection="0"/>
    <xf numFmtId="194" fontId="144" fillId="0" borderId="0" applyFont="0" applyFill="0" applyBorder="0" applyAlignment="0" applyProtection="0"/>
    <xf numFmtId="193" fontId="144" fillId="0" borderId="0" applyFont="0" applyFill="0" applyBorder="0" applyAlignment="0" applyProtection="0"/>
    <xf numFmtId="0" fontId="355" fillId="0" borderId="0"/>
    <xf numFmtId="0" fontId="0" fillId="0" borderId="0" applyNumberFormat="0" applyFill="0" applyBorder="0" applyAlignment="0" applyProtection="0">
      <alignment vertical="top"/>
      <protection locked="0"/>
    </xf>
    <xf numFmtId="0" fontId="0" fillId="0" borderId="0"/>
    <xf numFmtId="0" fontId="0" fillId="0" borderId="0"/>
    <xf numFmtId="0" fontId="346" fillId="59" borderId="0" applyNumberFormat="0" applyBorder="0" applyAlignment="0" applyProtection="0">
      <alignment vertical="center"/>
    </xf>
    <xf numFmtId="0" fontId="120" fillId="0" borderId="0"/>
    <xf numFmtId="0" fontId="144" fillId="0" borderId="0" applyProtection="0">
      <alignment vertical="center"/>
    </xf>
    <xf numFmtId="0" fontId="14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3" fillId="0" borderId="0">
      <alignment vertical="center"/>
    </xf>
    <xf numFmtId="187" fontId="363" fillId="0" borderId="0">
      <alignment vertical="center"/>
    </xf>
    <xf numFmtId="0" fontId="144" fillId="0" borderId="0"/>
    <xf numFmtId="0" fontId="144" fillId="0" borderId="0"/>
    <xf numFmtId="0" fontId="120" fillId="0" borderId="0">
      <alignment vertical="center"/>
    </xf>
    <xf numFmtId="0" fontId="120" fillId="0" borderId="0">
      <alignment vertical="center"/>
    </xf>
    <xf numFmtId="0" fontId="372" fillId="0" borderId="0"/>
    <xf numFmtId="0" fontId="120" fillId="0" borderId="0">
      <alignment vertical="center"/>
    </xf>
    <xf numFmtId="0" fontId="120" fillId="0" borderId="0">
      <alignment vertical="center"/>
    </xf>
    <xf numFmtId="0" fontId="144" fillId="0" borderId="0"/>
    <xf numFmtId="0" fontId="120" fillId="0" borderId="0">
      <alignment vertical="center"/>
    </xf>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144" fillId="0" borderId="0">
      <alignment vertical="center"/>
    </xf>
    <xf numFmtId="0" fontId="19" fillId="0" borderId="0"/>
    <xf numFmtId="0" fontId="363" fillId="0" borderId="0"/>
    <xf numFmtId="0" fontId="144" fillId="0" borderId="0"/>
    <xf numFmtId="0" fontId="133" fillId="0" borderId="0"/>
    <xf numFmtId="0" fontId="120" fillId="0" borderId="0">
      <alignment vertical="center"/>
    </xf>
    <xf numFmtId="0" fontId="0" fillId="0" borderId="0"/>
    <xf numFmtId="0" fontId="229" fillId="0" borderId="0"/>
    <xf numFmtId="0" fontId="373"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20" fillId="0" borderId="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44"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2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120" fillId="0" borderId="0">
      <alignment vertical="center"/>
    </xf>
    <xf numFmtId="0" fontId="347" fillId="50" borderId="0" applyNumberFormat="0" applyBorder="0" applyAlignment="0" applyProtection="0">
      <alignment vertical="center"/>
    </xf>
    <xf numFmtId="0" fontId="315" fillId="0" borderId="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210" fillId="0" borderId="0">
      <protection locked="0"/>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pplyProtection="0"/>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71" fillId="0" borderId="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71" fillId="0" borderId="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347" fillId="50" borderId="0" applyNumberFormat="0" applyBorder="0" applyAlignment="0" applyProtection="0">
      <alignment vertical="center"/>
    </xf>
    <xf numFmtId="0" fontId="0" fillId="0" borderId="0"/>
    <xf numFmtId="0" fontId="347"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6" fillId="59" borderId="0" applyNumberFormat="0" applyBorder="0" applyAlignment="0" applyProtection="0"/>
    <xf numFmtId="0" fontId="120" fillId="0" borderId="0">
      <alignment vertical="center"/>
    </xf>
    <xf numFmtId="0" fontId="0" fillId="0" borderId="0">
      <alignment vertical="center"/>
    </xf>
    <xf numFmtId="0" fontId="0" fillId="0" borderId="0">
      <alignment vertical="center"/>
    </xf>
    <xf numFmtId="0" fontId="120" fillId="0" borderId="0">
      <alignment vertical="center"/>
    </xf>
    <xf numFmtId="0" fontId="0" fillId="0" borderId="0"/>
    <xf numFmtId="0" fontId="374"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20" fillId="0" borderId="0">
      <alignment vertical="center"/>
    </xf>
    <xf numFmtId="0" fontId="57" fillId="0" borderId="0"/>
    <xf numFmtId="213" fontId="120" fillId="0" borderId="0">
      <alignment vertical="center"/>
    </xf>
    <xf numFmtId="0" fontId="0" fillId="0" borderId="0">
      <alignment vertical="center"/>
    </xf>
    <xf numFmtId="0" fontId="0" fillId="0" borderId="0">
      <alignment vertical="center"/>
    </xf>
    <xf numFmtId="0" fontId="0" fillId="0" borderId="0">
      <alignment vertical="center"/>
    </xf>
    <xf numFmtId="0" fontId="120" fillId="0" borderId="0">
      <alignment vertical="center"/>
    </xf>
    <xf numFmtId="0" fontId="120" fillId="0" borderId="0">
      <alignment vertical="center"/>
    </xf>
    <xf numFmtId="0" fontId="0" fillId="0" borderId="0"/>
    <xf numFmtId="0" fontId="0" fillId="0" borderId="0">
      <alignment vertical="center"/>
    </xf>
    <xf numFmtId="0" fontId="0" fillId="0" borderId="0"/>
    <xf numFmtId="0" fontId="0" fillId="0" borderId="0"/>
    <xf numFmtId="0" fontId="14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33" fillId="0" borderId="0"/>
    <xf numFmtId="0" fontId="0" fillId="0" borderId="0"/>
    <xf numFmtId="0" fontId="0" fillId="0" borderId="0"/>
    <xf numFmtId="0" fontId="0" fillId="0" borderId="0"/>
    <xf numFmtId="0" fontId="133" fillId="0" borderId="0"/>
    <xf numFmtId="0" fontId="1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3" fillId="0" borderId="0"/>
    <xf numFmtId="0" fontId="120" fillId="0" borderId="0">
      <alignment vertical="center"/>
    </xf>
    <xf numFmtId="0" fontId="0" fillId="0" borderId="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345" fillId="0" borderId="0"/>
    <xf numFmtId="0" fontId="0" fillId="0" borderId="0"/>
    <xf numFmtId="0" fontId="0" fillId="0" borderId="0"/>
    <xf numFmtId="0" fontId="0" fillId="0" borderId="0"/>
    <xf numFmtId="0" fontId="133" fillId="0" borderId="0"/>
    <xf numFmtId="0" fontId="315"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3" fillId="0" borderId="0"/>
    <xf numFmtId="0" fontId="0" fillId="0" borderId="0"/>
    <xf numFmtId="0" fontId="0" fillId="0" borderId="0">
      <alignment vertical="center"/>
    </xf>
    <xf numFmtId="0" fontId="315"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8" fillId="0" borderId="0"/>
    <xf numFmtId="0" fontId="148" fillId="0" borderId="0"/>
    <xf numFmtId="0" fontId="148"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46" fillId="59" borderId="0" applyNumberFormat="0" applyBorder="0" applyAlignment="0" applyProtection="0">
      <alignment vertical="center"/>
    </xf>
    <xf numFmtId="0" fontId="363" fillId="0" borderId="0"/>
    <xf numFmtId="0" fontId="346" fillId="59" borderId="0" applyNumberFormat="0" applyBorder="0" applyAlignment="0" applyProtection="0">
      <alignment vertical="center"/>
    </xf>
    <xf numFmtId="0" fontId="133" fillId="0" borderId="0" applyFont="0" applyFill="0" applyBorder="0" applyAlignment="0" applyProtection="0">
      <alignment vertical="center"/>
    </xf>
    <xf numFmtId="194" fontId="144" fillId="0" borderId="0" applyFont="0" applyFill="0" applyBorder="0" applyAlignment="0" applyProtection="0"/>
    <xf numFmtId="194" fontId="144" fillId="0" borderId="0" applyFont="0" applyFill="0" applyBorder="0" applyAlignment="0" applyProtection="0"/>
    <xf numFmtId="188" fontId="133" fillId="0" borderId="0" applyFont="0" applyFill="0" applyBorder="0" applyAlignment="0" applyProtection="0">
      <alignment vertical="center"/>
    </xf>
    <xf numFmtId="188" fontId="133" fillId="0" borderId="0" applyFont="0" applyFill="0" applyBorder="0" applyAlignment="0" applyProtection="0">
      <alignment vertical="center"/>
    </xf>
    <xf numFmtId="0" fontId="315" fillId="0" borderId="0"/>
    <xf numFmtId="0" fontId="148" fillId="0" borderId="0"/>
    <xf numFmtId="0" fontId="144" fillId="0" borderId="0"/>
    <xf numFmtId="0" fontId="315" fillId="0" borderId="0"/>
    <xf numFmtId="0" fontId="120" fillId="0" borderId="0" applyProtection="0"/>
    <xf numFmtId="0" fontId="363" fillId="0" borderId="0">
      <alignment vertical="center"/>
    </xf>
    <xf numFmtId="0" fontId="369" fillId="0" borderId="0">
      <alignment vertical="center"/>
    </xf>
    <xf numFmtId="0" fontId="370" fillId="0" borderId="0"/>
    <xf numFmtId="0" fontId="0" fillId="0" borderId="0"/>
    <xf numFmtId="0" fontId="148"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5"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7" fillId="0" borderId="0"/>
    <xf numFmtId="0" fontId="0" fillId="0" borderId="0">
      <alignment vertical="center"/>
    </xf>
    <xf numFmtId="0" fontId="0" fillId="0" borderId="0">
      <alignment vertical="center"/>
    </xf>
    <xf numFmtId="0" fontId="120" fillId="0" borderId="0">
      <alignment vertical="center"/>
    </xf>
    <xf numFmtId="213" fontId="19" fillId="0" borderId="0">
      <alignment vertical="center"/>
    </xf>
    <xf numFmtId="0" fontId="345" fillId="0" borderId="0"/>
    <xf numFmtId="0" fontId="12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702">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191" fontId="2" fillId="3" borderId="1" xfId="2700" applyNumberFormat="1" applyFont="1" applyFill="1" applyBorder="1" applyAlignment="1">
      <alignment horizontal="center" vertical="center"/>
    </xf>
    <xf numFmtId="191" fontId="2" fillId="3" borderId="1" xfId="2700" applyNumberFormat="1" applyFont="1" applyFill="1" applyBorder="1" applyAlignment="1">
      <alignment horizontal="center" vertical="center" wrapText="1"/>
    </xf>
    <xf numFmtId="191" fontId="3" fillId="3" borderId="1" xfId="2700" applyNumberFormat="1" applyFont="1" applyFill="1" applyBorder="1" applyAlignment="1">
      <alignment horizontal="center" vertical="center" wrapText="1"/>
    </xf>
    <xf numFmtId="191"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191" fontId="6" fillId="3" borderId="1" xfId="2700"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5"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7"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0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209" fontId="26" fillId="0" borderId="1" xfId="0" applyNumberFormat="1" applyFont="1" applyFill="1" applyBorder="1" applyAlignment="1">
      <alignment horizontal="left" vertical="center" wrapText="1"/>
    </xf>
    <xf numFmtId="209" fontId="25" fillId="0" borderId="1" xfId="0" applyNumberFormat="1" applyFont="1" applyFill="1" applyBorder="1" applyAlignment="1">
      <alignment horizontal="left" vertical="center" wrapText="1"/>
    </xf>
    <xf numFmtId="20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09" fontId="27" fillId="0" borderId="1" xfId="0" applyNumberFormat="1" applyFont="1" applyFill="1" applyBorder="1" applyAlignment="1">
      <alignment horizontal="left" vertical="center"/>
    </xf>
    <xf numFmtId="209"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5" applyFont="1" applyFill="1" applyAlignment="1" applyProtection="1"/>
    <xf numFmtId="0" fontId="31" fillId="2" borderId="0" xfId="35" applyFill="1" applyAlignment="1" applyProtection="1">
      <alignment vertical="center"/>
    </xf>
    <xf numFmtId="0" fontId="0" fillId="0" borderId="0" xfId="1873" applyFont="1" applyFill="1" applyBorder="1" applyAlignment="1">
      <alignment horizontal="center" vertical="center" wrapText="1"/>
    </xf>
    <xf numFmtId="209" fontId="32" fillId="4" borderId="0" xfId="1873" applyNumberFormat="1" applyFont="1" applyFill="1" applyBorder="1" applyAlignment="1">
      <alignment horizontal="left" vertical="center" wrapText="1"/>
    </xf>
    <xf numFmtId="186" fontId="32" fillId="4" borderId="0" xfId="1651" applyNumberFormat="1" applyFont="1" applyFill="1" applyBorder="1" applyAlignment="1">
      <alignment horizontal="center" vertical="center"/>
    </xf>
    <xf numFmtId="186"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98"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86"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219"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219"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5"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219"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1"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9" fillId="0" borderId="0" xfId="0" applyFont="1" applyAlignment="1">
      <alignment horizontal="left" wrapText="1"/>
    </xf>
    <xf numFmtId="0" fontId="58" fillId="15" borderId="0" xfId="0" applyFont="1" applyFill="1"/>
    <xf numFmtId="219"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6" borderId="26" xfId="0" applyNumberFormat="1" applyFont="1" applyFill="1" applyBorder="1" applyAlignment="1" applyProtection="1">
      <alignment horizontal="center" vertical="center" wrapText="1"/>
    </xf>
    <xf numFmtId="0" fontId="61" fillId="16" borderId="27"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0" borderId="27"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wrapText="1"/>
    </xf>
    <xf numFmtId="0" fontId="61" fillId="16"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xf>
    <xf numFmtId="0" fontId="61" fillId="0" borderId="28"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6" borderId="30" xfId="0" applyNumberFormat="1" applyFont="1" applyFill="1" applyBorder="1" applyAlignment="1" applyProtection="1">
      <alignment horizontal="center" vertical="center" wrapText="1"/>
    </xf>
    <xf numFmtId="0" fontId="61" fillId="16" borderId="31" xfId="0" applyNumberFormat="1" applyFont="1" applyFill="1" applyBorder="1" applyAlignment="1" applyProtection="1">
      <alignment horizontal="center" vertical="center" wrapText="1"/>
    </xf>
    <xf numFmtId="0" fontId="61" fillId="16" borderId="32" xfId="0" applyNumberFormat="1" applyFont="1" applyFill="1" applyBorder="1" applyAlignment="1" applyProtection="1">
      <alignment horizontal="center" vertical="center" wrapText="1"/>
    </xf>
    <xf numFmtId="0" fontId="61" fillId="16" borderId="26" xfId="0" applyNumberFormat="1" applyFont="1" applyFill="1" applyBorder="1" applyAlignment="1" applyProtection="1">
      <alignment horizontal="center" vertical="center"/>
    </xf>
    <xf numFmtId="0" fontId="61" fillId="16" borderId="33" xfId="0" applyNumberFormat="1" applyFont="1" applyFill="1" applyBorder="1" applyAlignment="1" applyProtection="1">
      <alignment horizontal="center" vertical="center" wrapText="1"/>
    </xf>
    <xf numFmtId="0" fontId="61" fillId="16" borderId="34"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4"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1" fillId="0" borderId="27" xfId="0" applyNumberFormat="1" applyFont="1" applyFill="1" applyBorder="1" applyAlignment="1" applyProtection="1">
      <alignment horizontal="center" vertical="center"/>
    </xf>
    <xf numFmtId="0" fontId="61" fillId="0" borderId="38" xfId="0" applyNumberFormat="1" applyFont="1" applyFill="1" applyBorder="1" applyAlignment="1" applyProtection="1">
      <alignment horizontal="center" vertical="center" wrapText="1"/>
    </xf>
    <xf numFmtId="0" fontId="61" fillId="0" borderId="39"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1" xfId="0" applyNumberFormat="1" applyFont="1" applyFill="1" applyBorder="1" applyAlignment="1" applyProtection="1">
      <alignment horizontal="center" vertical="center" wrapText="1"/>
    </xf>
    <xf numFmtId="0" fontId="61" fillId="0" borderId="34"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5" applyFont="1" applyFill="1" applyBorder="1" applyAlignment="1">
      <alignment horizontal="center" vertical="center" wrapText="1"/>
    </xf>
    <xf numFmtId="191"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5" applyFont="1" applyFill="1" applyBorder="1" applyAlignment="1">
      <alignment horizontal="center" vertical="center"/>
    </xf>
    <xf numFmtId="198" fontId="63" fillId="0" borderId="1" xfId="0" applyNumberFormat="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8" fillId="0" borderId="0" xfId="2721" applyFont="1" applyAlignment="1">
      <alignment vertical="center" wrapText="1"/>
    </xf>
    <xf numFmtId="0" fontId="68"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8" fillId="12" borderId="0" xfId="2721" applyFont="1" applyFill="1" applyAlignment="1">
      <alignment vertical="center"/>
    </xf>
    <xf numFmtId="0" fontId="68" fillId="12" borderId="0" xfId="0" applyFont="1" applyFill="1" applyBorder="1" applyAlignment="1">
      <alignment vertical="center"/>
    </xf>
    <xf numFmtId="0" fontId="68" fillId="12" borderId="0" xfId="2721" applyFont="1" applyFill="1" applyAlignment="1">
      <alignment vertical="center" wrapText="1"/>
    </xf>
    <xf numFmtId="0" fontId="24" fillId="2" borderId="0" xfId="557" applyFont="1" applyFill="1" applyAlignment="1">
      <alignment horizontal="center" vertical="center"/>
    </xf>
    <xf numFmtId="0" fontId="0" fillId="4" borderId="0" xfId="2603" applyFont="1" applyFill="1" applyAlignment="1">
      <alignment vertical="center"/>
    </xf>
    <xf numFmtId="0" fontId="69" fillId="2" borderId="0" xfId="649" applyFont="1" applyFill="1"/>
    <xf numFmtId="0" fontId="70" fillId="2" borderId="0" xfId="557"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7" applyFont="1" applyFill="1" applyBorder="1" applyAlignment="1">
      <alignment horizontal="center" vertical="center"/>
    </xf>
    <xf numFmtId="0" fontId="71"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0" fontId="72" fillId="15" borderId="1" xfId="0" applyFont="1" applyFill="1" applyBorder="1" applyAlignment="1">
      <alignment horizontal="center" vertical="center"/>
    </xf>
    <xf numFmtId="0" fontId="72" fillId="15" borderId="0" xfId="0" applyFont="1" applyFill="1" applyBorder="1" applyAlignment="1">
      <alignment horizontal="center" vertical="center"/>
    </xf>
    <xf numFmtId="0" fontId="0" fillId="0" borderId="1" xfId="0" applyFill="1" applyBorder="1" applyAlignment="1">
      <alignment vertical="center" wrapText="1"/>
    </xf>
    <xf numFmtId="221" fontId="73" fillId="0" borderId="1" xfId="994" applyNumberFormat="1" applyFont="1" applyFill="1" applyBorder="1" applyAlignment="1">
      <alignment horizontal="center" vertical="center"/>
    </xf>
    <xf numFmtId="0" fontId="0" fillId="0" borderId="11" xfId="0" applyFill="1" applyBorder="1" applyAlignment="1">
      <alignment vertical="center" wrapText="1"/>
    </xf>
    <xf numFmtId="211" fontId="72" fillId="15" borderId="1" xfId="0" applyNumberFormat="1" applyFont="1" applyFill="1" applyBorder="1" applyAlignment="1">
      <alignment horizontal="center" vertical="center"/>
    </xf>
    <xf numFmtId="0" fontId="0" fillId="17" borderId="42" xfId="2177" applyFont="1" applyFill="1" applyBorder="1" applyAlignment="1">
      <alignment horizontal="center" vertical="center" wrapText="1"/>
    </xf>
    <xf numFmtId="0" fontId="74" fillId="0" borderId="1" xfId="2478" applyNumberFormat="1" applyFont="1" applyFill="1" applyBorder="1" applyAlignment="1">
      <alignment horizontal="center" vertical="center"/>
    </xf>
    <xf numFmtId="221" fontId="63"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221" fontId="75" fillId="16" borderId="1" xfId="2735" applyNumberFormat="1" applyFont="1" applyFill="1" applyBorder="1" applyAlignment="1">
      <alignment horizontal="center" vertical="center"/>
    </xf>
    <xf numFmtId="221"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6"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6" fillId="4" borderId="19" xfId="2603" applyFont="1" applyFill="1" applyBorder="1" applyAlignment="1">
      <alignment vertical="center"/>
    </xf>
    <xf numFmtId="0" fontId="76"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6"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5" applyAlignment="1" applyProtection="1">
      <alignment vertical="center"/>
    </xf>
    <xf numFmtId="0" fontId="0" fillId="0" borderId="0" xfId="2603" applyFont="1" applyAlignment="1">
      <alignment vertical="center"/>
    </xf>
    <xf numFmtId="0" fontId="10" fillId="0" borderId="0" xfId="35" applyFont="1" applyAlignment="1" applyProtection="1"/>
    <xf numFmtId="0" fontId="0" fillId="4" borderId="44" xfId="2603" applyFont="1" applyFill="1" applyBorder="1" applyAlignment="1">
      <alignment horizontal="left" vertical="center"/>
    </xf>
    <xf numFmtId="0" fontId="0" fillId="4" borderId="15" xfId="897" applyFont="1" applyFill="1" applyBorder="1"/>
    <xf numFmtId="0" fontId="0" fillId="4" borderId="18" xfId="2592" applyFont="1" applyFill="1" applyBorder="1"/>
    <xf numFmtId="0" fontId="0" fillId="4" borderId="45" xfId="897" applyFont="1" applyFill="1" applyBorder="1"/>
    <xf numFmtId="0" fontId="0" fillId="4" borderId="20" xfId="2592" applyFont="1" applyFill="1" applyBorder="1"/>
    <xf numFmtId="0" fontId="0" fillId="4" borderId="3" xfId="897"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9"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221" fontId="77" fillId="0" borderId="1" xfId="994" applyNumberFormat="1" applyFont="1" applyFill="1" applyBorder="1" applyAlignment="1">
      <alignment horizontal="center" vertical="center"/>
    </xf>
    <xf numFmtId="0" fontId="78" fillId="15" borderId="1" xfId="0" applyFont="1" applyFill="1" applyBorder="1" applyAlignment="1">
      <alignment horizontal="center" vertical="center"/>
    </xf>
    <xf numFmtId="0" fontId="79" fillId="15" borderId="0" xfId="0" applyFont="1" applyFill="1" applyBorder="1" applyAlignment="1">
      <alignment horizontal="center" vertical="center"/>
    </xf>
    <xf numFmtId="0" fontId="80" fillId="18" borderId="0" xfId="2333" applyFont="1" applyFill="1" applyBorder="1" applyAlignment="1" applyProtection="1">
      <alignment horizontal="center" vertical="center" wrapText="1"/>
      <protection hidden="1"/>
    </xf>
    <xf numFmtId="0" fontId="0" fillId="0" borderId="0" xfId="2602" applyFont="1" applyAlignment="1">
      <alignment vertical="center"/>
    </xf>
    <xf numFmtId="0" fontId="81" fillId="0" borderId="1" xfId="0" applyFont="1" applyFill="1" applyBorder="1" applyAlignment="1">
      <alignment horizontal="center" vertical="center"/>
    </xf>
    <xf numFmtId="0" fontId="81" fillId="0" borderId="1" xfId="0" applyNumberFormat="1" applyFont="1" applyFill="1" applyBorder="1" applyAlignment="1">
      <alignment horizontal="center" vertical="center" wrapText="1"/>
    </xf>
    <xf numFmtId="0" fontId="81" fillId="0" borderId="1" xfId="0" applyNumberFormat="1" applyFont="1" applyFill="1" applyBorder="1" applyAlignment="1">
      <alignment horizontal="center" vertical="center"/>
    </xf>
    <xf numFmtId="219" fontId="82" fillId="0" borderId="1" xfId="0" applyNumberFormat="1" applyFont="1" applyFill="1" applyBorder="1" applyAlignment="1">
      <alignment horizontal="center" vertical="center"/>
    </xf>
    <xf numFmtId="219" fontId="83" fillId="0" borderId="1" xfId="0" applyNumberFormat="1" applyFont="1" applyFill="1" applyBorder="1" applyAlignment="1">
      <alignment horizontal="center" vertical="center"/>
    </xf>
    <xf numFmtId="0" fontId="83" fillId="0" borderId="1" xfId="0" applyNumberFormat="1" applyFont="1" applyFill="1" applyBorder="1" applyAlignment="1">
      <alignment horizontal="center" vertical="center"/>
    </xf>
    <xf numFmtId="0" fontId="0" fillId="0" borderId="0" xfId="0" applyFill="1" applyBorder="1" applyAlignment="1">
      <alignment vertical="center"/>
    </xf>
    <xf numFmtId="0" fontId="84" fillId="0" borderId="0" xfId="0" applyFont="1" applyFill="1" applyBorder="1" applyAlignment="1">
      <alignment vertical="center"/>
    </xf>
    <xf numFmtId="0" fontId="85" fillId="0" borderId="0" xfId="2613" applyFont="1" applyFill="1" applyBorder="1" applyAlignment="1">
      <alignment horizontal="left" vertical="center"/>
    </xf>
    <xf numFmtId="0" fontId="86" fillId="0" borderId="0" xfId="0" applyFont="1" applyFill="1" applyBorder="1" applyAlignment="1">
      <alignment vertical="center"/>
    </xf>
    <xf numFmtId="0" fontId="87" fillId="0" borderId="0" xfId="0" applyFont="1" applyFill="1" applyBorder="1" applyAlignment="1">
      <alignment vertical="center"/>
    </xf>
    <xf numFmtId="0" fontId="88" fillId="0" borderId="0" xfId="0" applyFont="1" applyFill="1" applyBorder="1" applyAlignment="1">
      <alignment vertical="center"/>
    </xf>
    <xf numFmtId="0" fontId="89" fillId="12" borderId="0" xfId="0" applyFont="1" applyFill="1" applyBorder="1" applyAlignment="1">
      <alignment horizontal="left" vertical="center" wrapText="1"/>
    </xf>
    <xf numFmtId="0" fontId="90" fillId="12" borderId="0" xfId="0" applyFont="1" applyFill="1" applyBorder="1" applyAlignment="1">
      <alignment horizontal="left" vertical="center" wrapText="1"/>
    </xf>
    <xf numFmtId="0" fontId="24" fillId="2" borderId="4" xfId="2700" applyFont="1" applyFill="1" applyBorder="1" applyAlignment="1">
      <alignment horizontal="center" vertical="center"/>
    </xf>
    <xf numFmtId="0" fontId="31" fillId="2" borderId="0" xfId="35" applyNumberFormat="1" applyFill="1" applyBorder="1" applyAlignment="1" applyProtection="1"/>
    <xf numFmtId="191" fontId="91" fillId="15" borderId="1" xfId="2700" applyNumberFormat="1" applyFont="1" applyFill="1" applyBorder="1" applyAlignment="1">
      <alignment horizontal="center" vertical="center"/>
    </xf>
    <xf numFmtId="191" fontId="92" fillId="15" borderId="1" xfId="2700" applyNumberFormat="1" applyFont="1" applyFill="1" applyBorder="1" applyAlignment="1">
      <alignment horizontal="center" vertical="center"/>
    </xf>
    <xf numFmtId="191" fontId="93" fillId="15" borderId="1" xfId="2700" applyNumberFormat="1" applyFont="1" applyFill="1" applyBorder="1" applyAlignment="1">
      <alignment horizontal="center" vertical="center"/>
    </xf>
    <xf numFmtId="180" fontId="93" fillId="15" borderId="27" xfId="2700" applyNumberFormat="1" applyFont="1" applyFill="1" applyBorder="1" applyAlignment="1">
      <alignment horizontal="center" vertical="center"/>
    </xf>
    <xf numFmtId="0" fontId="92" fillId="0" borderId="1" xfId="0" applyFont="1" applyFill="1" applyBorder="1" applyAlignment="1">
      <alignment horizontal="center" vertical="center"/>
    </xf>
    <xf numFmtId="0" fontId="93" fillId="0" borderId="1" xfId="0" applyFont="1" applyFill="1" applyBorder="1" applyAlignment="1">
      <alignment horizontal="center" vertical="center"/>
    </xf>
    <xf numFmtId="180" fontId="92" fillId="15" borderId="27" xfId="2700" applyNumberFormat="1" applyFont="1" applyFill="1" applyBorder="1" applyAlignment="1">
      <alignment horizontal="center" vertical="center"/>
    </xf>
    <xf numFmtId="191" fontId="92" fillId="15" borderId="27" xfId="2700" applyNumberFormat="1" applyFont="1" applyFill="1" applyBorder="1" applyAlignment="1">
      <alignment horizontal="center" vertical="center"/>
    </xf>
    <xf numFmtId="180" fontId="94" fillId="4" borderId="1" xfId="2700" applyNumberFormat="1" applyFont="1" applyFill="1" applyBorder="1" applyAlignment="1">
      <alignment horizontal="center" vertical="center"/>
    </xf>
    <xf numFmtId="180" fontId="95" fillId="4" borderId="1" xfId="2700" applyNumberFormat="1" applyFont="1" applyFill="1" applyBorder="1" applyAlignment="1">
      <alignment horizontal="center" vertical="center"/>
    </xf>
    <xf numFmtId="180" fontId="44" fillId="4" borderId="0" xfId="2700" applyNumberFormat="1" applyFont="1" applyFill="1" applyBorder="1" applyAlignment="1">
      <alignment vertical="center"/>
    </xf>
    <xf numFmtId="180" fontId="2" fillId="4" borderId="0" xfId="2700" applyNumberFormat="1" applyFont="1" applyFill="1" applyBorder="1" applyAlignment="1">
      <alignment vertical="center"/>
    </xf>
    <xf numFmtId="180" fontId="4" fillId="4" borderId="0" xfId="2700" applyNumberFormat="1" applyFont="1" applyFill="1" applyBorder="1" applyAlignment="1">
      <alignment vertical="center"/>
    </xf>
    <xf numFmtId="180" fontId="44" fillId="4" borderId="0" xfId="2700" applyNumberFormat="1" applyFont="1" applyFill="1" applyAlignment="1">
      <alignment vertical="center"/>
    </xf>
    <xf numFmtId="180" fontId="96" fillId="4" borderId="0" xfId="2700" applyNumberFormat="1" applyFont="1" applyFill="1" applyAlignment="1">
      <alignment vertical="center"/>
    </xf>
    <xf numFmtId="0" fontId="44" fillId="4" borderId="0" xfId="2633" applyFont="1" applyFill="1" applyAlignment="1">
      <alignment vertical="center"/>
    </xf>
    <xf numFmtId="0" fontId="97" fillId="4" borderId="0" xfId="2633" applyFont="1" applyFill="1" applyAlignment="1">
      <alignment vertical="center"/>
    </xf>
    <xf numFmtId="0" fontId="0" fillId="4" borderId="0" xfId="2633" applyFont="1" applyFill="1" applyAlignment="1"/>
    <xf numFmtId="0" fontId="94" fillId="4" borderId="0" xfId="2633" applyFont="1" applyFill="1" applyAlignment="1">
      <alignment vertical="center"/>
    </xf>
    <xf numFmtId="0" fontId="0" fillId="4" borderId="0" xfId="2633" applyFont="1" applyFill="1" applyAlignment="1">
      <alignment vertical="center"/>
    </xf>
    <xf numFmtId="0" fontId="98" fillId="4" borderId="0" xfId="2633" applyFont="1" applyFill="1" applyAlignment="1">
      <alignment vertical="center"/>
    </xf>
    <xf numFmtId="0" fontId="99" fillId="4" borderId="0" xfId="2633" applyFont="1" applyFill="1" applyAlignment="1">
      <alignment vertical="center"/>
    </xf>
    <xf numFmtId="0" fontId="99" fillId="4" borderId="0" xfId="2633" applyFont="1" applyFill="1" applyAlignment="1"/>
    <xf numFmtId="0" fontId="2" fillId="4" borderId="0" xfId="2633" applyFont="1" applyFill="1" applyAlignment="1"/>
    <xf numFmtId="0" fontId="98"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100" fillId="15" borderId="0" xfId="2700" applyFont="1" applyFill="1"/>
    <xf numFmtId="0" fontId="31" fillId="15" borderId="0" xfId="35" applyNumberFormat="1" applyFill="1" applyBorder="1" applyAlignment="1" applyProtection="1"/>
    <xf numFmtId="0" fontId="1" fillId="15" borderId="0" xfId="2633" applyFont="1" applyFill="1" applyAlignment="1"/>
    <xf numFmtId="0" fontId="101" fillId="15" borderId="0" xfId="2633" applyFont="1" applyFill="1" applyAlignment="1"/>
    <xf numFmtId="0" fontId="102" fillId="15" borderId="0" xfId="2633" applyFont="1" applyFill="1" applyAlignment="1"/>
    <xf numFmtId="0" fontId="102" fillId="15" borderId="0" xfId="0" applyFont="1" applyFill="1"/>
    <xf numFmtId="0" fontId="0" fillId="15" borderId="0" xfId="2633" applyFont="1" applyFill="1" applyAlignment="1">
      <alignment vertical="center"/>
    </xf>
    <xf numFmtId="0" fontId="100" fillId="0" borderId="0" xfId="2700" applyFont="1"/>
    <xf numFmtId="0" fontId="101" fillId="4" borderId="0" xfId="2633" applyFont="1" applyFill="1" applyAlignment="1"/>
    <xf numFmtId="0" fontId="0" fillId="0" borderId="0" xfId="2633" applyFont="1" applyAlignment="1">
      <alignment vertical="center"/>
    </xf>
    <xf numFmtId="191" fontId="78" fillId="15" borderId="1" xfId="2700" applyNumberFormat="1" applyFont="1" applyFill="1" applyBorder="1" applyAlignment="1">
      <alignment horizontal="center" vertical="center"/>
    </xf>
    <xf numFmtId="191" fontId="72" fillId="15" borderId="1" xfId="2700" applyNumberFormat="1" applyFont="1" applyFill="1" applyBorder="1" applyAlignment="1">
      <alignment horizontal="center" vertical="center"/>
    </xf>
    <xf numFmtId="180" fontId="103" fillId="15" borderId="27" xfId="2700" applyNumberFormat="1" applyFont="1" applyFill="1" applyBorder="1" applyAlignment="1">
      <alignment horizontal="center" vertical="center"/>
    </xf>
    <xf numFmtId="180" fontId="104" fillId="15" borderId="27" xfId="2700" applyNumberFormat="1" applyFont="1" applyFill="1" applyBorder="1" applyAlignment="1">
      <alignment horizontal="center" vertical="center"/>
    </xf>
    <xf numFmtId="180" fontId="105" fillId="15" borderId="1" xfId="2700" applyNumberFormat="1" applyFont="1" applyFill="1" applyBorder="1" applyAlignment="1">
      <alignment horizontal="left" vertical="center"/>
    </xf>
    <xf numFmtId="180" fontId="106" fillId="15" borderId="1" xfId="2700" applyNumberFormat="1" applyFont="1" applyFill="1" applyBorder="1" applyAlignment="1">
      <alignment horizontal="left" vertical="center"/>
    </xf>
    <xf numFmtId="180" fontId="107" fillId="4" borderId="1" xfId="2700" applyNumberFormat="1" applyFont="1" applyFill="1" applyBorder="1" applyAlignment="1">
      <alignment horizontal="left" vertical="center"/>
    </xf>
    <xf numFmtId="0" fontId="107" fillId="15" borderId="1" xfId="0" applyFont="1" applyFill="1" applyBorder="1" applyAlignment="1">
      <alignment horizontal="left" vertical="center"/>
    </xf>
    <xf numFmtId="0" fontId="106" fillId="15" borderId="1" xfId="0" applyFont="1" applyFill="1" applyBorder="1" applyAlignment="1">
      <alignment horizontal="left" vertical="center"/>
    </xf>
    <xf numFmtId="0" fontId="106" fillId="15" borderId="1" xfId="0" applyFont="1" applyFill="1" applyBorder="1" applyAlignment="1">
      <alignment horizontal="left" vertical="center" wrapText="1"/>
    </xf>
    <xf numFmtId="0" fontId="107" fillId="15" borderId="1" xfId="0" applyFont="1" applyFill="1" applyBorder="1" applyAlignment="1">
      <alignment horizontal="left"/>
    </xf>
    <xf numFmtId="0" fontId="106" fillId="15" borderId="1" xfId="0" applyFont="1" applyFill="1" applyBorder="1" applyAlignment="1">
      <alignment horizontal="left"/>
    </xf>
    <xf numFmtId="0" fontId="105" fillId="15" borderId="1" xfId="0" applyFont="1" applyFill="1" applyBorder="1" applyAlignment="1">
      <alignment horizontal="left"/>
    </xf>
    <xf numFmtId="0" fontId="108" fillId="0" borderId="0" xfId="0" applyFont="1" applyFill="1" applyBorder="1" applyAlignment="1">
      <alignment horizontal="left" vertical="center"/>
    </xf>
    <xf numFmtId="0" fontId="31" fillId="0" borderId="0" xfId="35" applyNumberFormat="1" applyFill="1" applyBorder="1" applyAlignment="1" applyProtection="1"/>
    <xf numFmtId="0" fontId="109" fillId="2" borderId="4" xfId="2632" applyNumberFormat="1" applyFont="1" applyFill="1" applyBorder="1" applyAlignment="1">
      <alignment horizontal="center" vertical="center" wrapText="1"/>
    </xf>
    <xf numFmtId="0" fontId="109" fillId="2" borderId="0" xfId="2632" applyNumberFormat="1" applyFont="1" applyFill="1" applyBorder="1" applyAlignment="1">
      <alignment horizontal="center" vertical="center" wrapText="1"/>
    </xf>
    <xf numFmtId="0" fontId="31" fillId="2" borderId="0" xfId="35"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102" fillId="15" borderId="1" xfId="2632" applyFont="1" applyFill="1" applyBorder="1" applyAlignment="1"/>
    <xf numFmtId="0" fontId="110" fillId="15" borderId="1" xfId="0" applyFont="1" applyFill="1" applyBorder="1" applyAlignment="1">
      <alignment horizontal="center" vertical="center" wrapText="1"/>
    </xf>
    <xf numFmtId="0" fontId="110" fillId="0" borderId="1" xfId="0" applyFont="1" applyFill="1" applyBorder="1" applyAlignment="1">
      <alignment horizontal="center" vertical="center" wrapText="1"/>
    </xf>
    <xf numFmtId="0" fontId="111" fillId="15" borderId="1" xfId="0" applyFont="1" applyFill="1" applyBorder="1" applyAlignment="1">
      <alignment horizontal="center" vertical="center" wrapText="1"/>
    </xf>
    <xf numFmtId="0" fontId="111" fillId="0" borderId="1" xfId="0" applyFont="1" applyFill="1" applyBorder="1" applyAlignment="1">
      <alignment horizontal="center" vertical="center" wrapText="1"/>
    </xf>
    <xf numFmtId="0" fontId="102" fillId="15" borderId="0" xfId="2632" applyFont="1" applyFill="1" applyAlignment="1"/>
    <xf numFmtId="221" fontId="112" fillId="0" borderId="29" xfId="0" applyNumberFormat="1" applyFont="1" applyFill="1" applyBorder="1" applyAlignment="1">
      <alignment horizontal="center" vertical="center"/>
    </xf>
    <xf numFmtId="219" fontId="113" fillId="0" borderId="1" xfId="0" applyNumberFormat="1" applyFont="1" applyFill="1" applyBorder="1" applyAlignment="1">
      <alignment horizontal="center" vertical="center"/>
    </xf>
    <xf numFmtId="221" fontId="114" fillId="0" borderId="29" xfId="0" applyNumberFormat="1" applyFont="1" applyFill="1" applyBorder="1" applyAlignment="1">
      <alignment horizontal="center" vertical="center"/>
    </xf>
    <xf numFmtId="219" fontId="115" fillId="16" borderId="1" xfId="0" applyNumberFormat="1" applyFont="1" applyFill="1" applyBorder="1" applyAlignment="1">
      <alignment horizontal="center" vertical="center"/>
    </xf>
    <xf numFmtId="221" fontId="114" fillId="15" borderId="29" xfId="0" applyNumberFormat="1" applyFont="1" applyFill="1" applyBorder="1" applyAlignment="1">
      <alignment horizontal="center" vertical="center"/>
    </xf>
    <xf numFmtId="219" fontId="116" fillId="15" borderId="1" xfId="0" applyNumberFormat="1" applyFont="1" applyFill="1" applyBorder="1" applyAlignment="1">
      <alignment horizontal="center" vertical="center"/>
    </xf>
    <xf numFmtId="181" fontId="111" fillId="15" borderId="25" xfId="2333" applyNumberFormat="1" applyFont="1" applyFill="1" applyBorder="1" applyAlignment="1" applyProtection="1">
      <alignment horizontal="center"/>
      <protection hidden="1"/>
    </xf>
    <xf numFmtId="181" fontId="111" fillId="15" borderId="1" xfId="2333" applyNumberFormat="1" applyFont="1" applyFill="1" applyBorder="1" applyAlignment="1" applyProtection="1">
      <alignment horizontal="center"/>
      <protection hidden="1"/>
    </xf>
    <xf numFmtId="14" fontId="102" fillId="4" borderId="1" xfId="0" applyNumberFormat="1" applyFont="1" applyFill="1" applyBorder="1" applyAlignment="1">
      <alignment horizontal="center" vertical="center" wrapText="1"/>
    </xf>
    <xf numFmtId="191" fontId="117" fillId="15" borderId="1" xfId="35" applyNumberFormat="1" applyFont="1" applyFill="1" applyBorder="1" applyAlignment="1" applyProtection="1">
      <alignment horizontal="center" vertical="center"/>
    </xf>
    <xf numFmtId="0" fontId="117" fillId="15" borderId="1" xfId="35" applyFont="1" applyFill="1" applyBorder="1" applyAlignment="1" applyProtection="1">
      <alignment horizontal="center" vertical="center"/>
    </xf>
    <xf numFmtId="191" fontId="90" fillId="15" borderId="1" xfId="2700" applyNumberFormat="1" applyFont="1" applyFill="1" applyBorder="1" applyAlignment="1">
      <alignment horizontal="left" vertical="center"/>
    </xf>
    <xf numFmtId="191" fontId="107" fillId="15" borderId="1" xfId="2700" applyNumberFormat="1" applyFont="1" applyFill="1" applyBorder="1" applyAlignment="1">
      <alignment horizontal="left" vertical="center"/>
    </xf>
    <xf numFmtId="0" fontId="118" fillId="0" borderId="1" xfId="0" applyFont="1" applyFill="1" applyBorder="1" applyAlignment="1">
      <alignment horizontal="left" vertical="center"/>
    </xf>
    <xf numFmtId="0" fontId="107" fillId="15" borderId="1" xfId="0" applyNumberFormat="1" applyFont="1" applyFill="1" applyBorder="1" applyAlignment="1">
      <alignment horizontal="left" vertical="center" wrapText="1"/>
    </xf>
    <xf numFmtId="0" fontId="107" fillId="15" borderId="1" xfId="0" applyNumberFormat="1" applyFont="1" applyFill="1" applyBorder="1" applyAlignment="1">
      <alignment vertical="center" wrapText="1"/>
    </xf>
    <xf numFmtId="0" fontId="106" fillId="15" borderId="1" xfId="0" applyNumberFormat="1" applyFont="1" applyFill="1" applyBorder="1" applyAlignment="1">
      <alignment vertical="center" wrapText="1"/>
    </xf>
    <xf numFmtId="0" fontId="119" fillId="15" borderId="1" xfId="0" applyNumberFormat="1" applyFont="1" applyFill="1" applyBorder="1" applyAlignment="1">
      <alignment vertical="center" wrapText="1"/>
    </xf>
    <xf numFmtId="0" fontId="107" fillId="15" borderId="1" xfId="2700" applyFont="1" applyFill="1" applyBorder="1" applyAlignment="1">
      <alignment horizontal="left" vertical="center"/>
    </xf>
    <xf numFmtId="20" fontId="107" fillId="15" borderId="1" xfId="0" applyNumberFormat="1" applyFont="1" applyFill="1" applyBorder="1" applyAlignment="1">
      <alignment horizontal="left"/>
    </xf>
    <xf numFmtId="0" fontId="101" fillId="4" borderId="0" xfId="2632" applyFont="1" applyFill="1" applyBorder="1" applyAlignment="1"/>
    <xf numFmtId="0" fontId="101" fillId="4" borderId="0" xfId="2632" applyFont="1" applyFill="1" applyAlignment="1"/>
    <xf numFmtId="0" fontId="120" fillId="0" borderId="0" xfId="2632" applyFont="1" applyFill="1" applyBorder="1" applyAlignment="1"/>
    <xf numFmtId="0" fontId="120" fillId="0" borderId="0" xfId="2632" applyFont="1" applyFill="1" applyAlignment="1"/>
    <xf numFmtId="0" fontId="118" fillId="15" borderId="1" xfId="0" applyFont="1" applyFill="1" applyBorder="1" applyAlignment="1">
      <alignment horizontal="left" vertical="center" wrapText="1"/>
    </xf>
    <xf numFmtId="0" fontId="105" fillId="15" borderId="1" xfId="0" applyNumberFormat="1" applyFont="1" applyFill="1" applyBorder="1" applyAlignment="1">
      <alignment horizontal="left" vertical="center" wrapText="1"/>
    </xf>
    <xf numFmtId="0" fontId="105" fillId="4" borderId="1" xfId="0" applyFont="1" applyFill="1" applyBorder="1" applyAlignment="1">
      <alignment horizontal="left"/>
    </xf>
    <xf numFmtId="0" fontId="0" fillId="2" borderId="0" xfId="1948" applyFont="1" applyFill="1" applyAlignment="1">
      <alignment vertical="center"/>
    </xf>
    <xf numFmtId="0" fontId="121" fillId="2" borderId="0" xfId="1948"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22" fillId="10" borderId="1" xfId="2333" applyFont="1" applyFill="1" applyBorder="1" applyAlignment="1" applyProtection="1">
      <alignment horizontal="center" vertical="top" wrapText="1"/>
      <protection hidden="1"/>
    </xf>
    <xf numFmtId="181" fontId="47" fillId="10" borderId="1" xfId="2333" applyNumberFormat="1" applyFont="1" applyFill="1" applyBorder="1" applyAlignment="1" applyProtection="1">
      <alignment horizontal="center"/>
      <protection hidden="1"/>
    </xf>
    <xf numFmtId="0" fontId="123" fillId="16" borderId="1" xfId="0" applyFont="1" applyFill="1" applyBorder="1" applyAlignment="1"/>
    <xf numFmtId="4" fontId="124" fillId="10" borderId="1" xfId="2333" applyNumberFormat="1" applyFont="1" applyFill="1" applyBorder="1" applyAlignment="1" applyProtection="1">
      <alignment horizontal="center"/>
      <protection hidden="1"/>
    </xf>
    <xf numFmtId="0" fontId="125" fillId="11" borderId="13" xfId="1948" applyFont="1" applyFill="1" applyBorder="1" applyAlignment="1" applyProtection="1">
      <protection hidden="1"/>
    </xf>
    <xf numFmtId="0" fontId="32" fillId="11" borderId="13" xfId="2490" applyFont="1" applyFill="1" applyBorder="1" applyAlignment="1" applyProtection="1">
      <protection hidden="1"/>
    </xf>
    <xf numFmtId="0" fontId="126" fillId="0" borderId="1" xfId="0" applyFont="1" applyFill="1" applyBorder="1" applyAlignment="1">
      <alignment horizontal="center" vertical="center"/>
    </xf>
    <xf numFmtId="4" fontId="123" fillId="13" borderId="1" xfId="2333" applyNumberFormat="1" applyFont="1" applyFill="1" applyBorder="1" applyAlignment="1" applyProtection="1">
      <alignment horizontal="center"/>
      <protection hidden="1"/>
    </xf>
    <xf numFmtId="0" fontId="111" fillId="0" borderId="1" xfId="0" applyFont="1" applyFill="1" applyBorder="1" applyAlignment="1">
      <alignment horizontal="center" vertical="center"/>
    </xf>
    <xf numFmtId="0" fontId="110" fillId="0" borderId="1" xfId="0" applyFont="1" applyFill="1" applyBorder="1" applyAlignment="1">
      <alignment horizontal="center" vertical="center"/>
    </xf>
    <xf numFmtId="221" fontId="93"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948" applyFont="1" applyAlignment="1">
      <alignment vertical="center"/>
    </xf>
    <xf numFmtId="0" fontId="69" fillId="0" borderId="0" xfId="1948" applyFont="1" applyAlignment="1">
      <alignment vertical="center"/>
    </xf>
    <xf numFmtId="0" fontId="68"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3" applyFont="1" applyFill="1" applyBorder="1" applyAlignment="1" applyProtection="1">
      <alignment horizontal="center" vertical="top" wrapText="1"/>
      <protection hidden="1"/>
    </xf>
    <xf numFmtId="0" fontId="125"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109" fillId="2" borderId="0" xfId="1948" applyFont="1" applyFill="1" applyAlignment="1">
      <alignment vertical="center"/>
    </xf>
    <xf numFmtId="4" fontId="127" fillId="10" borderId="1" xfId="2333"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28"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28"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5" applyFont="1" applyFill="1" applyAlignment="1" applyProtection="1">
      <alignment horizontal="center" vertical="center"/>
    </xf>
    <xf numFmtId="0" fontId="129" fillId="4" borderId="1" xfId="0" applyFont="1" applyFill="1" applyBorder="1" applyAlignment="1">
      <alignment horizontal="center" vertical="center"/>
    </xf>
    <xf numFmtId="0" fontId="92" fillId="15" borderId="1" xfId="0" applyFont="1" applyFill="1" applyBorder="1" applyAlignment="1">
      <alignment horizontal="center" vertical="center"/>
    </xf>
    <xf numFmtId="0" fontId="93" fillId="15" borderId="1" xfId="0" applyFont="1" applyFill="1" applyBorder="1" applyAlignment="1">
      <alignment horizontal="center" vertical="center"/>
    </xf>
    <xf numFmtId="0" fontId="92" fillId="4" borderId="1" xfId="0" applyFont="1" applyFill="1" applyBorder="1" applyAlignment="1">
      <alignment horizontal="center" vertical="center"/>
    </xf>
    <xf numFmtId="0" fontId="93" fillId="4" borderId="1" xfId="0" applyFont="1" applyFill="1" applyBorder="1" applyAlignment="1">
      <alignment horizontal="center" vertical="center"/>
    </xf>
    <xf numFmtId="0" fontId="93" fillId="4" borderId="27" xfId="0" applyFont="1" applyFill="1" applyBorder="1" applyAlignment="1">
      <alignment horizontal="center" vertical="center"/>
    </xf>
    <xf numFmtId="0" fontId="92" fillId="4" borderId="27" xfId="0" applyFont="1" applyFill="1" applyBorder="1" applyAlignment="1">
      <alignment horizontal="center" vertical="center"/>
    </xf>
    <xf numFmtId="14" fontId="93" fillId="4" borderId="1" xfId="0" applyNumberFormat="1" applyFont="1" applyFill="1" applyBorder="1" applyAlignment="1">
      <alignment horizontal="center" vertical="center" wrapText="1"/>
    </xf>
    <xf numFmtId="0" fontId="92" fillId="15" borderId="27" xfId="0" applyFont="1" applyFill="1" applyBorder="1" applyAlignment="1">
      <alignment horizontal="center" vertical="center"/>
    </xf>
    <xf numFmtId="0" fontId="16" fillId="0" borderId="1" xfId="0" applyFont="1" applyFill="1" applyBorder="1" applyAlignment="1">
      <alignment horizontal="center" vertical="center"/>
    </xf>
    <xf numFmtId="14" fontId="92"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30" fillId="4" borderId="20" xfId="2620" applyNumberFormat="1" applyFont="1" applyFill="1" applyBorder="1" applyAlignment="1">
      <alignment horizontal="center" vertical="center" wrapText="1"/>
    </xf>
    <xf numFmtId="0" fontId="130" fillId="4" borderId="3" xfId="2620" applyNumberFormat="1" applyFont="1" applyFill="1" applyBorder="1" applyAlignment="1">
      <alignment horizontal="center" vertical="center" wrapText="1"/>
    </xf>
    <xf numFmtId="0" fontId="0" fillId="4" borderId="0" xfId="2620" applyFont="1" applyFill="1" applyAlignment="1"/>
    <xf numFmtId="0" fontId="98" fillId="4" borderId="31" xfId="2700" applyFont="1" applyFill="1" applyBorder="1" applyAlignment="1">
      <alignment horizontal="left" vertical="center"/>
    </xf>
    <xf numFmtId="0" fontId="98" fillId="4" borderId="0" xfId="2700" applyFont="1" applyFill="1" applyBorder="1" applyAlignment="1">
      <alignment horizontal="left" vertical="center"/>
    </xf>
    <xf numFmtId="0" fontId="97" fillId="4" borderId="0" xfId="2620" applyFont="1" applyFill="1" applyBorder="1" applyAlignment="1"/>
    <xf numFmtId="0" fontId="120" fillId="4" borderId="0" xfId="2620" applyFont="1" applyFill="1" applyBorder="1" applyAlignment="1"/>
    <xf numFmtId="20" fontId="97"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99" fillId="4" borderId="0" xfId="2620" applyFont="1" applyFill="1" applyBorder="1" applyAlignment="1"/>
    <xf numFmtId="0" fontId="99" fillId="4" borderId="0" xfId="2620" applyFont="1" applyFill="1" applyAlignment="1"/>
    <xf numFmtId="0" fontId="131" fillId="4" borderId="0" xfId="2620" applyFont="1" applyFill="1" applyBorder="1" applyAlignment="1"/>
    <xf numFmtId="0" fontId="120" fillId="4" borderId="0" xfId="2620" applyFont="1" applyFill="1" applyBorder="1" applyAlignment="1">
      <alignment horizontal="left" vertical="center" wrapText="1"/>
    </xf>
    <xf numFmtId="0" fontId="132" fillId="4" borderId="0" xfId="2620" applyFont="1" applyFill="1" applyAlignment="1"/>
    <xf numFmtId="0" fontId="98" fillId="0" borderId="0" xfId="2643" applyFont="1" applyFill="1"/>
    <xf numFmtId="0" fontId="98" fillId="4" borderId="0" xfId="2620" applyFont="1" applyFill="1" applyBorder="1" applyAlignment="1"/>
    <xf numFmtId="0" fontId="133"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98" fillId="4" borderId="0" xfId="2643" applyFont="1" applyFill="1" applyBorder="1" applyAlignment="1">
      <alignment horizontal="center" vertical="center"/>
    </xf>
    <xf numFmtId="0" fontId="101"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34"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102" fillId="4" borderId="0" xfId="2620" applyFont="1" applyFill="1" applyAlignment="1"/>
    <xf numFmtId="0" fontId="102" fillId="15" borderId="0" xfId="2620" applyFont="1" applyFill="1" applyAlignment="1"/>
    <xf numFmtId="0" fontId="0" fillId="0" borderId="0" xfId="2620" applyFont="1" applyAlignment="1"/>
    <xf numFmtId="0" fontId="98" fillId="0" borderId="0" xfId="2643" applyFont="1"/>
    <xf numFmtId="0" fontId="39" fillId="2" borderId="0" xfId="2528" applyFont="1" applyFill="1">
      <alignment vertical="center"/>
    </xf>
    <xf numFmtId="0" fontId="39" fillId="2" borderId="0" xfId="2528" applyFont="1" applyFill="1" applyBorder="1" applyAlignment="1"/>
    <xf numFmtId="0" fontId="135" fillId="2" borderId="0" xfId="2528" applyFont="1" applyFill="1" applyAlignment="1"/>
    <xf numFmtId="209" fontId="136" fillId="0" borderId="0" xfId="1075" applyNumberFormat="1" applyFont="1" applyBorder="1" applyAlignment="1">
      <alignment vertical="center"/>
    </xf>
    <xf numFmtId="0" fontId="10" fillId="0" borderId="0" xfId="35" applyFont="1" applyBorder="1" applyAlignment="1" applyProtection="1"/>
    <xf numFmtId="0" fontId="136" fillId="0" borderId="0" xfId="2635" applyFont="1" applyBorder="1"/>
    <xf numFmtId="0" fontId="137" fillId="2" borderId="0" xfId="2528" applyFont="1" applyFill="1" applyBorder="1" applyAlignment="1"/>
    <xf numFmtId="0" fontId="138" fillId="2" borderId="0" xfId="2528" applyFont="1" applyFill="1" applyBorder="1" applyAlignment="1">
      <alignment horizontal="right"/>
    </xf>
    <xf numFmtId="14" fontId="138" fillId="2" borderId="0" xfId="2528" applyNumberFormat="1" applyFont="1" applyFill="1" applyBorder="1" applyAlignment="1">
      <alignment horizontal="left"/>
    </xf>
    <xf numFmtId="209" fontId="11" fillId="0" borderId="0" xfId="2647" applyNumberFormat="1" applyFont="1" applyBorder="1" applyAlignment="1">
      <alignment horizontal="left"/>
    </xf>
    <xf numFmtId="0" fontId="108" fillId="0" borderId="46" xfId="2528" applyFont="1" applyFill="1" applyBorder="1" applyAlignment="1">
      <alignment horizontal="center"/>
    </xf>
    <xf numFmtId="0" fontId="108" fillId="0" borderId="10" xfId="2528" applyFont="1" applyFill="1" applyBorder="1" applyAlignment="1">
      <alignment horizontal="left"/>
    </xf>
    <xf numFmtId="0" fontId="108" fillId="0" borderId="11" xfId="2528" applyFont="1" applyFill="1" applyBorder="1" applyAlignment="1">
      <alignment horizontal="left"/>
    </xf>
    <xf numFmtId="0" fontId="108" fillId="0" borderId="29" xfId="2528" applyFont="1" applyFill="1" applyBorder="1" applyAlignment="1">
      <alignment horizontal="left"/>
    </xf>
    <xf numFmtId="209" fontId="136" fillId="0" borderId="0" xfId="2647" applyNumberFormat="1" applyFont="1" applyFill="1" applyBorder="1"/>
    <xf numFmtId="0" fontId="139" fillId="0" borderId="0" xfId="2635" applyFont="1" applyBorder="1"/>
    <xf numFmtId="0" fontId="108" fillId="0" borderId="5" xfId="2528" applyFont="1" applyFill="1" applyBorder="1" applyAlignment="1">
      <alignment horizontal="center" vertical="center" wrapText="1"/>
    </xf>
    <xf numFmtId="0" fontId="108" fillId="0" borderId="46" xfId="2528" applyFont="1" applyFill="1" applyBorder="1" applyAlignment="1">
      <alignment horizontal="left"/>
    </xf>
    <xf numFmtId="0" fontId="108" fillId="0" borderId="47" xfId="2528" applyFont="1" applyFill="1" applyBorder="1" applyAlignment="1">
      <alignment horizontal="left"/>
    </xf>
    <xf numFmtId="0" fontId="108" fillId="0" borderId="0" xfId="2528" applyFont="1" applyFill="1" applyBorder="1" applyAlignment="1"/>
    <xf numFmtId="0" fontId="108" fillId="0" borderId="32" xfId="2528" applyFont="1" applyFill="1" applyBorder="1" applyAlignment="1"/>
    <xf numFmtId="14" fontId="140" fillId="0" borderId="0" xfId="2635" applyNumberFormat="1" applyFont="1" applyBorder="1" applyAlignment="1">
      <alignment horizontal="center" vertical="center" wrapText="1"/>
    </xf>
    <xf numFmtId="0" fontId="108" fillId="0" borderId="31" xfId="2528" applyFont="1" applyFill="1" applyBorder="1" applyAlignment="1">
      <alignment horizontal="center" vertical="center" wrapText="1"/>
    </xf>
    <xf numFmtId="0" fontId="108" fillId="0" borderId="48" xfId="2528" applyFont="1" applyFill="1" applyBorder="1" applyAlignment="1"/>
    <xf numFmtId="209" fontId="141" fillId="0" borderId="0" xfId="2647" applyNumberFormat="1" applyFont="1" applyFill="1" applyBorder="1" applyAlignment="1">
      <alignment horizontal="center"/>
    </xf>
    <xf numFmtId="209" fontId="11" fillId="0" borderId="0" xfId="2647" applyNumberFormat="1" applyFont="1" applyBorder="1" applyAlignment="1">
      <alignment horizontal="center" vertical="top" wrapText="1"/>
    </xf>
    <xf numFmtId="0" fontId="108" fillId="0" borderId="27" xfId="2528" applyFont="1" applyFill="1" applyBorder="1" applyAlignment="1">
      <alignment horizontal="center" vertical="center" wrapText="1"/>
    </xf>
    <xf numFmtId="0" fontId="108" fillId="0" borderId="49" xfId="2528" applyFont="1" applyFill="1" applyBorder="1" applyAlignment="1"/>
    <xf numFmtId="0" fontId="108" fillId="0" borderId="28" xfId="2528" applyFont="1" applyFill="1" applyBorder="1" applyAlignment="1"/>
    <xf numFmtId="0" fontId="108" fillId="0" borderId="4" xfId="2528" applyFont="1" applyFill="1" applyBorder="1" applyAlignment="1"/>
    <xf numFmtId="0" fontId="108" fillId="0" borderId="5" xfId="2528" applyFont="1" applyFill="1" applyBorder="1" applyAlignment="1">
      <alignment horizontal="center"/>
    </xf>
    <xf numFmtId="0" fontId="108" fillId="0" borderId="46" xfId="2528" applyFont="1" applyFill="1" applyBorder="1" applyAlignment="1">
      <alignment horizontal="center" vertical="center" wrapText="1"/>
    </xf>
    <xf numFmtId="0" fontId="108" fillId="0" borderId="46" xfId="2528" applyFont="1" applyFill="1" applyBorder="1" applyAlignment="1"/>
    <xf numFmtId="0" fontId="108" fillId="0" borderId="50" xfId="2528" applyFont="1" applyFill="1" applyBorder="1" applyAlignment="1"/>
    <xf numFmtId="0" fontId="108" fillId="0" borderId="47" xfId="2528" applyFont="1" applyFill="1" applyBorder="1" applyAlignment="1"/>
    <xf numFmtId="0" fontId="108" fillId="0" borderId="49" xfId="2528" applyFont="1" applyFill="1" applyBorder="1" applyAlignment="1">
      <alignment horizontal="center" vertical="center" wrapText="1"/>
    </xf>
    <xf numFmtId="0" fontId="108" fillId="0" borderId="48" xfId="2528" applyFont="1" applyFill="1" applyBorder="1" applyAlignment="1">
      <alignment horizontal="center"/>
    </xf>
    <xf numFmtId="209" fontId="139" fillId="0" borderId="0" xfId="2635" applyNumberFormat="1" applyFont="1" applyBorder="1"/>
    <xf numFmtId="186" fontId="11" fillId="0" borderId="0" xfId="2647" applyNumberFormat="1" applyFont="1" applyBorder="1" applyAlignment="1">
      <alignment horizontal="center" vertical="top" wrapText="1"/>
    </xf>
    <xf numFmtId="0" fontId="108" fillId="16" borderId="32" xfId="2528" applyFont="1" applyFill="1" applyBorder="1" applyAlignment="1"/>
    <xf numFmtId="0" fontId="142" fillId="0" borderId="0" xfId="2528" applyFont="1" applyFill="1" applyBorder="1" applyAlignment="1"/>
    <xf numFmtId="0" fontId="142" fillId="0" borderId="48" xfId="2528" applyFont="1" applyFill="1" applyBorder="1" applyAlignment="1"/>
    <xf numFmtId="0" fontId="142" fillId="0" borderId="32" xfId="2528" applyFont="1" applyFill="1" applyBorder="1" applyAlignment="1"/>
    <xf numFmtId="0" fontId="108" fillId="16" borderId="50" xfId="2528" applyFont="1" applyFill="1" applyBorder="1" applyAlignment="1"/>
    <xf numFmtId="0" fontId="108" fillId="16" borderId="0" xfId="2528" applyFont="1" applyFill="1" applyBorder="1" applyAlignment="1"/>
    <xf numFmtId="0" fontId="0" fillId="0" borderId="0" xfId="2635"/>
    <xf numFmtId="0" fontId="120" fillId="0" borderId="5" xfId="2528" applyFont="1" applyFill="1" applyBorder="1" applyAlignment="1">
      <alignment horizontal="center" vertical="center" wrapText="1"/>
    </xf>
    <xf numFmtId="0" fontId="120" fillId="0" borderId="46" xfId="2528" applyFont="1" applyFill="1" applyBorder="1" applyAlignment="1"/>
    <xf numFmtId="0" fontId="120" fillId="0" borderId="50" xfId="2528" applyFont="1" applyFill="1" applyBorder="1" applyAlignment="1"/>
    <xf numFmtId="0" fontId="120" fillId="0" borderId="47" xfId="2528" applyFont="1" applyFill="1" applyBorder="1" applyAlignment="1"/>
    <xf numFmtId="0" fontId="120" fillId="0" borderId="31" xfId="2528" applyFont="1" applyFill="1" applyBorder="1" applyAlignment="1">
      <alignment horizontal="center" vertical="center" wrapText="1"/>
    </xf>
    <xf numFmtId="0" fontId="120" fillId="0" borderId="48" xfId="2528" applyFont="1" applyFill="1" applyBorder="1" applyAlignment="1"/>
    <xf numFmtId="0" fontId="120" fillId="0" borderId="0" xfId="2528" applyFont="1" applyFill="1" applyBorder="1" applyAlignment="1"/>
    <xf numFmtId="0" fontId="120" fillId="0" borderId="32" xfId="2528" applyFont="1" applyFill="1" applyBorder="1" applyAlignment="1"/>
    <xf numFmtId="0" fontId="120" fillId="16" borderId="0" xfId="2528" applyFont="1" applyFill="1" applyBorder="1" applyAlignment="1"/>
    <xf numFmtId="0" fontId="120" fillId="16" borderId="32" xfId="2528" applyFont="1" applyFill="1" applyBorder="1" applyAlignment="1"/>
    <xf numFmtId="0" fontId="120" fillId="0" borderId="48" xfId="2528" applyFont="1" applyFill="1" applyBorder="1" applyAlignment="1">
      <alignment horizontal="center" vertical="center" wrapText="1"/>
    </xf>
    <xf numFmtId="209" fontId="143" fillId="0" borderId="0" xfId="2647" applyNumberFormat="1" applyFont="1" applyFill="1" applyBorder="1" applyAlignment="1">
      <alignment horizontal="left"/>
    </xf>
    <xf numFmtId="209" fontId="11" fillId="0" borderId="0" xfId="2647" applyNumberFormat="1" applyFont="1" applyBorder="1" applyAlignment="1">
      <alignment horizontal="center"/>
    </xf>
    <xf numFmtId="209" fontId="11" fillId="0" borderId="0" xfId="2647" applyNumberFormat="1" applyFont="1" applyFill="1" applyBorder="1" applyAlignment="1">
      <alignment horizontal="center"/>
    </xf>
    <xf numFmtId="0" fontId="144" fillId="0" borderId="48" xfId="2528" applyFont="1" applyFill="1" applyBorder="1" applyAlignment="1"/>
    <xf numFmtId="0" fontId="120" fillId="0" borderId="27" xfId="2528" applyFont="1" applyFill="1" applyBorder="1" applyAlignment="1">
      <alignment horizontal="center" vertical="center" wrapText="1"/>
    </xf>
    <xf numFmtId="0" fontId="120" fillId="0" borderId="49" xfId="2528" applyFont="1" applyFill="1" applyBorder="1" applyAlignment="1"/>
    <xf numFmtId="0" fontId="120" fillId="0" borderId="28" xfId="2528" applyFont="1" applyFill="1" applyBorder="1" applyAlignment="1"/>
    <xf numFmtId="0" fontId="142" fillId="0" borderId="49" xfId="2528" applyFont="1" applyFill="1" applyBorder="1" applyAlignment="1"/>
    <xf numFmtId="0" fontId="142"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45" fillId="19" borderId="51" xfId="1992" applyNumberFormat="1" applyFont="1" applyFill="1" applyBorder="1" applyAlignment="1">
      <alignment horizontal="right" vertical="top" indent="2" shrinkToFit="1"/>
    </xf>
    <xf numFmtId="1" fontId="145" fillId="19" borderId="52" xfId="1992" applyNumberFormat="1" applyFont="1" applyFill="1" applyBorder="1" applyAlignment="1">
      <alignment horizontal="right" vertical="top" indent="2" shrinkToFit="1"/>
    </xf>
    <xf numFmtId="186" fontId="146" fillId="2" borderId="0" xfId="2646" applyNumberFormat="1" applyFont="1" applyFill="1" applyBorder="1" applyAlignment="1">
      <alignment horizontal="center"/>
    </xf>
    <xf numFmtId="0" fontId="0" fillId="2" borderId="0" xfId="2653" applyFont="1" applyFill="1"/>
    <xf numFmtId="209" fontId="147" fillId="2" borderId="0" xfId="2653" applyNumberFormat="1" applyFont="1" applyFill="1" applyAlignment="1">
      <alignment horizontal="center" vertical="center"/>
    </xf>
    <xf numFmtId="209" fontId="147" fillId="2" borderId="0" xfId="2647" applyNumberFormat="1" applyFont="1" applyFill="1" applyBorder="1"/>
    <xf numFmtId="209" fontId="136" fillId="2" borderId="0" xfId="2647" applyNumberFormat="1" applyFont="1" applyFill="1" applyBorder="1"/>
    <xf numFmtId="209" fontId="9" fillId="2" borderId="0" xfId="16" applyNumberFormat="1" applyFont="1" applyFill="1" applyAlignment="1">
      <alignment horizontal="left"/>
    </xf>
    <xf numFmtId="0" fontId="148" fillId="2" borderId="0" xfId="2650" applyFill="1"/>
    <xf numFmtId="209" fontId="11" fillId="2" borderId="0" xfId="2639" applyNumberFormat="1" applyFont="1" applyFill="1" applyAlignment="1">
      <alignment horizontal="right"/>
    </xf>
    <xf numFmtId="0" fontId="149" fillId="2" borderId="0" xfId="2650" applyFont="1" applyFill="1"/>
    <xf numFmtId="0" fontId="51" fillId="0" borderId="53" xfId="2653" applyNumberFormat="1" applyFont="1" applyFill="1" applyBorder="1" applyAlignment="1">
      <alignment horizontal="center" vertical="center"/>
    </xf>
    <xf numFmtId="209" fontId="9" fillId="0" borderId="54" xfId="2653" applyNumberFormat="1" applyFont="1" applyFill="1" applyBorder="1" applyAlignment="1">
      <alignment horizontal="center" vertical="center" wrapText="1"/>
    </xf>
    <xf numFmtId="209" fontId="9" fillId="0" borderId="54" xfId="2647" applyNumberFormat="1" applyFont="1" applyFill="1" applyBorder="1" applyAlignment="1">
      <alignment horizontal="center" vertical="center" wrapText="1"/>
    </xf>
    <xf numFmtId="209" fontId="9" fillId="0" borderId="54" xfId="2639" applyNumberFormat="1" applyFont="1" applyFill="1" applyBorder="1" applyAlignment="1">
      <alignment horizontal="center" vertical="center" wrapText="1"/>
    </xf>
    <xf numFmtId="209" fontId="9" fillId="0" borderId="54" xfId="16" applyNumberFormat="1" applyFont="1" applyFill="1" applyBorder="1" applyAlignment="1">
      <alignment horizontal="center" vertical="center" wrapText="1"/>
    </xf>
    <xf numFmtId="209" fontId="141" fillId="0" borderId="53" xfId="2647" applyNumberFormat="1" applyFont="1" applyFill="1" applyBorder="1" applyAlignment="1">
      <alignment horizontal="center"/>
    </xf>
    <xf numFmtId="209" fontId="141" fillId="0" borderId="54" xfId="2647" applyNumberFormat="1" applyFont="1" applyFill="1" applyBorder="1" applyAlignment="1">
      <alignment horizontal="center"/>
    </xf>
    <xf numFmtId="221" fontId="150"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221" fontId="150"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221" fontId="150" fillId="0" borderId="57" xfId="2650" applyNumberFormat="1" applyFont="1" applyFill="1" applyBorder="1" applyAlignment="1">
      <alignment horizontal="center" vertical="center"/>
    </xf>
    <xf numFmtId="221" fontId="150" fillId="0" borderId="58" xfId="2650" applyNumberFormat="1" applyFont="1" applyFill="1" applyBorder="1" applyAlignment="1">
      <alignment horizontal="center" vertical="center"/>
    </xf>
    <xf numFmtId="0" fontId="150" fillId="0" borderId="0" xfId="2650" applyFont="1" applyFill="1" applyAlignment="1">
      <alignment vertical="center"/>
    </xf>
    <xf numFmtId="222" fontId="151" fillId="0" borderId="0" xfId="2650" applyNumberFormat="1" applyFont="1" applyFill="1" applyAlignment="1">
      <alignment vertical="center"/>
    </xf>
    <xf numFmtId="0" fontId="152" fillId="0" borderId="59" xfId="2650" applyFont="1" applyFill="1" applyBorder="1" applyAlignment="1">
      <alignment vertical="center"/>
    </xf>
    <xf numFmtId="0" fontId="152" fillId="0" borderId="60" xfId="2650" applyFont="1" applyFill="1" applyBorder="1" applyAlignment="1">
      <alignment vertical="center"/>
    </xf>
    <xf numFmtId="0" fontId="123" fillId="0" borderId="1" xfId="0" applyFont="1" applyFill="1" applyBorder="1" applyAlignment="1">
      <alignment horizontal="center" vertical="center"/>
    </xf>
    <xf numFmtId="0" fontId="152" fillId="0" borderId="61" xfId="2650" applyFont="1" applyFill="1" applyBorder="1" applyAlignment="1">
      <alignment vertical="center"/>
    </xf>
    <xf numFmtId="0" fontId="133" fillId="0" borderId="0" xfId="2177" applyFont="1" applyFill="1"/>
    <xf numFmtId="0" fontId="136" fillId="0" borderId="0" xfId="2650" applyFont="1"/>
    <xf numFmtId="0" fontId="11" fillId="2" borderId="0" xfId="2650" applyFont="1" applyFill="1"/>
    <xf numFmtId="0" fontId="139" fillId="0" borderId="0" xfId="2650" applyFont="1"/>
    <xf numFmtId="0" fontId="31" fillId="0" borderId="0" xfId="35" applyAlignment="1" applyProtection="1"/>
    <xf numFmtId="209" fontId="9" fillId="0" borderId="62" xfId="2639" applyNumberFormat="1" applyFont="1" applyFill="1" applyBorder="1" applyAlignment="1">
      <alignment horizontal="center" vertical="center" wrapText="1"/>
    </xf>
    <xf numFmtId="209" fontId="141" fillId="0" borderId="44" xfId="2647" applyNumberFormat="1" applyFont="1" applyFill="1" applyBorder="1" applyAlignment="1">
      <alignment horizontal="center"/>
    </xf>
    <xf numFmtId="0" fontId="150" fillId="0" borderId="0" xfId="2650" applyFont="1" applyAlignment="1">
      <alignment vertical="center"/>
    </xf>
    <xf numFmtId="0" fontId="0" fillId="0" borderId="0" xfId="2591" applyFont="1" applyAlignment="1">
      <alignment vertical="center"/>
    </xf>
    <xf numFmtId="0" fontId="148" fillId="0" borderId="0" xfId="2650" applyFill="1"/>
    <xf numFmtId="0" fontId="18" fillId="0" borderId="0" xfId="2591" applyFont="1" applyAlignment="1">
      <alignment vertical="center"/>
    </xf>
    <xf numFmtId="0" fontId="153" fillId="20" borderId="0" xfId="0" applyFont="1" applyFill="1" applyAlignment="1">
      <alignment horizontal="center" vertical="center"/>
    </xf>
    <xf numFmtId="0" fontId="154" fillId="15" borderId="0" xfId="0" applyFont="1" applyFill="1" applyAlignment="1"/>
    <xf numFmtId="0" fontId="155" fillId="15" borderId="0" xfId="0" applyFont="1" applyFill="1" applyAlignment="1"/>
    <xf numFmtId="0" fontId="76" fillId="15" borderId="0" xfId="0" applyFont="1" applyFill="1" applyAlignment="1"/>
    <xf numFmtId="0" fontId="70" fillId="15" borderId="0" xfId="0" applyFont="1" applyFill="1" applyAlignment="1">
      <alignment vertical="center"/>
    </xf>
    <xf numFmtId="0" fontId="156" fillId="15" borderId="0" xfId="0" applyFont="1" applyFill="1" applyAlignment="1"/>
    <xf numFmtId="0" fontId="157" fillId="15" borderId="0" xfId="0" applyFont="1" applyFill="1" applyAlignment="1">
      <alignment vertical="center"/>
    </xf>
    <xf numFmtId="0" fontId="158" fillId="15" borderId="0" xfId="0" applyFont="1" applyFill="1" applyAlignment="1"/>
    <xf numFmtId="0" fontId="119" fillId="15" borderId="0" xfId="0" applyFont="1" applyFill="1" applyAlignment="1"/>
    <xf numFmtId="0" fontId="19" fillId="15" borderId="0" xfId="0" applyFont="1" applyFill="1" applyBorder="1" applyAlignment="1"/>
    <xf numFmtId="0" fontId="159" fillId="2" borderId="0" xfId="0" applyFont="1" applyFill="1" applyBorder="1" applyAlignment="1"/>
    <xf numFmtId="0" fontId="159" fillId="15" borderId="0" xfId="0" applyFont="1" applyFill="1" applyBorder="1" applyAlignment="1"/>
    <xf numFmtId="0" fontId="160" fillId="15" borderId="0" xfId="0" applyFont="1" applyFill="1" applyBorder="1" applyAlignment="1"/>
    <xf numFmtId="0" fontId="161" fillId="15" borderId="0" xfId="0" applyFont="1" applyFill="1" applyBorder="1" applyAlignment="1"/>
    <xf numFmtId="0" fontId="162" fillId="15" borderId="0" xfId="0" applyFont="1" applyFill="1" applyAlignment="1"/>
    <xf numFmtId="0" fontId="163"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64" fillId="15" borderId="0" xfId="0" applyFont="1" applyFill="1" applyBorder="1" applyAlignment="1"/>
    <xf numFmtId="0" fontId="164" fillId="15" borderId="0" xfId="0" applyFont="1" applyFill="1" applyAlignment="1">
      <alignment horizontal="center" vertical="center"/>
    </xf>
    <xf numFmtId="0" fontId="159" fillId="15" borderId="0" xfId="0" applyFont="1" applyFill="1" applyAlignment="1">
      <alignment vertical="center"/>
    </xf>
    <xf numFmtId="0" fontId="159" fillId="15" borderId="0" xfId="0" applyFont="1" applyFill="1" applyAlignment="1">
      <alignment horizontal="center" vertical="center"/>
    </xf>
    <xf numFmtId="0" fontId="161" fillId="15" borderId="0" xfId="0" applyFont="1" applyFill="1" applyAlignment="1">
      <alignment horizontal="center" vertical="center"/>
    </xf>
    <xf numFmtId="0" fontId="161" fillId="15" borderId="0" xfId="0" applyFont="1" applyFill="1" applyAlignment="1">
      <alignment vertical="center"/>
    </xf>
    <xf numFmtId="0" fontId="165" fillId="4" borderId="0" xfId="2700" applyFont="1" applyFill="1" applyAlignment="1">
      <alignment horizontal="center" vertical="center"/>
    </xf>
    <xf numFmtId="0" fontId="130" fillId="4" borderId="0" xfId="1324" applyFont="1" applyFill="1" applyAlignment="1">
      <alignment vertical="center"/>
    </xf>
    <xf numFmtId="0" fontId="166"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67" fillId="22" borderId="64" xfId="1324" applyNumberFormat="1" applyFont="1" applyFill="1" applyBorder="1" applyAlignment="1">
      <alignment horizontal="center" vertical="center"/>
    </xf>
    <xf numFmtId="0" fontId="168" fillId="22" borderId="65" xfId="1324" applyNumberFormat="1" applyFont="1" applyFill="1" applyBorder="1" applyAlignment="1">
      <alignment horizontal="center" vertical="center"/>
    </xf>
    <xf numFmtId="0" fontId="169" fillId="22" borderId="65" xfId="1324" applyNumberFormat="1" applyFont="1" applyFill="1" applyBorder="1" applyAlignment="1">
      <alignment horizontal="center" vertical="center"/>
    </xf>
    <xf numFmtId="0" fontId="170" fillId="23" borderId="0" xfId="1324" applyFont="1" applyFill="1" applyAlignment="1">
      <alignment vertical="center"/>
    </xf>
    <xf numFmtId="0" fontId="170" fillId="23" borderId="1" xfId="1324" applyFont="1" applyFill="1" applyBorder="1" applyAlignment="1">
      <alignment vertical="center"/>
    </xf>
    <xf numFmtId="0" fontId="171"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72" fillId="0" borderId="1" xfId="0" applyFont="1" applyFill="1" applyBorder="1" applyAlignment="1">
      <alignment horizontal="center" vertical="center"/>
    </xf>
    <xf numFmtId="0" fontId="172" fillId="15" borderId="1" xfId="0" applyFont="1" applyFill="1" applyBorder="1" applyAlignment="1">
      <alignment horizontal="center" vertical="center"/>
    </xf>
    <xf numFmtId="0" fontId="160" fillId="15" borderId="0" xfId="0" applyFont="1" applyFill="1" applyAlignment="1">
      <alignment vertical="center"/>
    </xf>
    <xf numFmtId="0" fontId="173" fillId="15" borderId="0" xfId="0" applyFont="1" applyFill="1" applyAlignment="1">
      <alignment vertical="center"/>
    </xf>
    <xf numFmtId="0" fontId="174" fillId="15" borderId="0" xfId="0" applyFont="1" applyFill="1" applyAlignment="1">
      <alignment vertical="center"/>
    </xf>
    <xf numFmtId="0" fontId="19" fillId="15" borderId="0" xfId="0" applyFont="1" applyFill="1" applyAlignment="1">
      <alignment horizontal="center" vertical="center" wrapText="1"/>
    </xf>
    <xf numFmtId="0" fontId="98" fillId="4" borderId="48"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20" fillId="4" borderId="0" xfId="0" applyFont="1" applyFill="1" applyBorder="1" applyAlignment="1"/>
    <xf numFmtId="0" fontId="97" fillId="9" borderId="67" xfId="0" applyNumberFormat="1" applyFont="1" applyFill="1" applyBorder="1" applyAlignment="1">
      <alignment horizontal="left" vertical="center"/>
    </xf>
    <xf numFmtId="0" fontId="97" fillId="9" borderId="0" xfId="0" applyNumberFormat="1" applyFont="1" applyFill="1" applyBorder="1" applyAlignment="1">
      <alignment horizontal="center" vertical="center"/>
    </xf>
    <xf numFmtId="0" fontId="97"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75" fillId="0" borderId="0" xfId="0" applyFont="1"/>
    <xf numFmtId="186" fontId="176" fillId="25" borderId="5" xfId="2502" applyNumberFormat="1" applyFont="1" applyFill="1" applyBorder="1" applyAlignment="1" applyProtection="1">
      <alignment horizontal="center" vertical="center" wrapText="1"/>
    </xf>
    <xf numFmtId="49" fontId="177" fillId="25" borderId="1" xfId="2731" applyNumberFormat="1" applyFont="1" applyFill="1" applyBorder="1" applyAlignment="1">
      <alignment horizontal="center" vertical="center"/>
    </xf>
    <xf numFmtId="49" fontId="177" fillId="25" borderId="29" xfId="2731" applyNumberFormat="1" applyFont="1" applyFill="1" applyBorder="1" applyAlignment="1">
      <alignment horizontal="center" vertical="center"/>
    </xf>
    <xf numFmtId="0" fontId="177" fillId="25" borderId="29" xfId="2731" applyFont="1" applyFill="1" applyBorder="1" applyAlignment="1">
      <alignment horizontal="center" vertical="center"/>
    </xf>
    <xf numFmtId="49" fontId="178" fillId="25" borderId="5" xfId="1385" applyNumberFormat="1" applyFont="1" applyFill="1" applyBorder="1" applyAlignment="1" applyProtection="1">
      <alignment horizontal="center" vertical="center"/>
    </xf>
    <xf numFmtId="186" fontId="176" fillId="25" borderId="27" xfId="2502" applyNumberFormat="1" applyFont="1" applyFill="1" applyBorder="1" applyAlignment="1" applyProtection="1">
      <alignment horizontal="center" vertical="center" wrapText="1"/>
    </xf>
    <xf numFmtId="219" fontId="178" fillId="25" borderId="1" xfId="1553" applyNumberFormat="1" applyFont="1" applyFill="1" applyBorder="1" applyAlignment="1" applyProtection="1">
      <alignment horizontal="center" vertical="center" wrapText="1"/>
    </xf>
    <xf numFmtId="177" fontId="51" fillId="25" borderId="1" xfId="1385" applyNumberFormat="1" applyFont="1" applyFill="1" applyBorder="1" applyAlignment="1" applyProtection="1">
      <alignment horizontal="center" vertical="center" wrapText="1"/>
    </xf>
    <xf numFmtId="177" fontId="105" fillId="25" borderId="1" xfId="1385" applyNumberFormat="1" applyFont="1" applyFill="1" applyBorder="1" applyAlignment="1" applyProtection="1">
      <alignment horizontal="center" vertical="center" wrapText="1"/>
    </xf>
    <xf numFmtId="49" fontId="51" fillId="25" borderId="1" xfId="1385" applyNumberFormat="1" applyFont="1" applyFill="1" applyBorder="1" applyAlignment="1" applyProtection="1">
      <alignment horizontal="center" vertical="center" wrapText="1"/>
    </xf>
    <xf numFmtId="0" fontId="179" fillId="25" borderId="1" xfId="2732" applyFont="1" applyFill="1" applyBorder="1" applyAlignment="1">
      <alignment horizontal="center" vertical="center"/>
    </xf>
    <xf numFmtId="2" fontId="180" fillId="25" borderId="1" xfId="2732" applyNumberFormat="1" applyFont="1" applyFill="1" applyBorder="1" applyAlignment="1">
      <alignment horizontal="center" vertical="center"/>
    </xf>
    <xf numFmtId="219" fontId="177" fillId="25" borderId="1" xfId="2732" applyNumberFormat="1" applyFont="1" applyFill="1" applyBorder="1" applyAlignment="1">
      <alignment horizontal="center" vertical="center"/>
    </xf>
    <xf numFmtId="2" fontId="180" fillId="16" borderId="1" xfId="2732" applyNumberFormat="1" applyFont="1" applyFill="1" applyBorder="1" applyAlignment="1">
      <alignment horizontal="center" vertical="center"/>
    </xf>
    <xf numFmtId="0" fontId="180" fillId="16" borderId="1" xfId="2732" applyFont="1" applyFill="1" applyBorder="1" applyAlignment="1">
      <alignment horizontal="center" vertical="center"/>
    </xf>
    <xf numFmtId="0" fontId="181" fillId="25" borderId="10" xfId="2732" applyFont="1" applyFill="1" applyBorder="1" applyAlignment="1">
      <alignment horizontal="left" vertical="center"/>
    </xf>
    <xf numFmtId="0" fontId="181" fillId="25" borderId="11" xfId="2732" applyFont="1" applyFill="1" applyBorder="1" applyAlignment="1">
      <alignment horizontal="left" vertical="center"/>
    </xf>
    <xf numFmtId="0" fontId="180" fillId="25" borderId="1" xfId="2732" applyFont="1" applyFill="1" applyBorder="1" applyAlignment="1">
      <alignment horizontal="left" vertical="center"/>
    </xf>
    <xf numFmtId="0" fontId="180" fillId="25" borderId="11" xfId="2732" applyFont="1" applyFill="1" applyBorder="1" applyAlignment="1">
      <alignment horizontal="left" vertical="center"/>
    </xf>
    <xf numFmtId="0" fontId="182" fillId="24" borderId="0" xfId="1324" applyFont="1" applyFill="1" applyAlignment="1">
      <alignment vertical="center"/>
    </xf>
    <xf numFmtId="0" fontId="183" fillId="24" borderId="0" xfId="1324" applyFont="1" applyFill="1" applyAlignment="1">
      <alignment vertical="center"/>
    </xf>
    <xf numFmtId="0" fontId="184" fillId="24" borderId="0" xfId="1324" applyFont="1" applyFill="1" applyAlignment="1">
      <alignment horizontal="left" vertical="center" wrapText="1"/>
    </xf>
    <xf numFmtId="0" fontId="183" fillId="24" borderId="0" xfId="1324" applyFont="1" applyFill="1" applyAlignment="1">
      <alignment horizontal="left" vertical="center" wrapText="1"/>
    </xf>
    <xf numFmtId="0" fontId="58" fillId="0" borderId="0" xfId="0" applyFont="1"/>
    <xf numFmtId="0" fontId="181" fillId="25" borderId="29" xfId="2732" applyFont="1" applyFill="1" applyBorder="1" applyAlignment="1">
      <alignment horizontal="left" vertical="center"/>
    </xf>
    <xf numFmtId="0" fontId="180" fillId="25" borderId="29" xfId="2732" applyFont="1" applyFill="1" applyBorder="1" applyAlignment="1">
      <alignment horizontal="left" vertical="center"/>
    </xf>
    <xf numFmtId="0" fontId="184" fillId="24" borderId="0" xfId="1324" applyFont="1" applyFill="1" applyAlignment="1">
      <alignment vertical="center"/>
    </xf>
    <xf numFmtId="0" fontId="185" fillId="24" borderId="0" xfId="1324" applyFont="1" applyFill="1" applyAlignment="1">
      <alignment vertical="center"/>
    </xf>
    <xf numFmtId="0" fontId="186" fillId="4" borderId="48" xfId="0" applyNumberFormat="1" applyFont="1" applyFill="1" applyBorder="1" applyAlignment="1">
      <alignment horizontal="left" vertical="center" wrapText="1"/>
    </xf>
    <xf numFmtId="0" fontId="187" fillId="4" borderId="0" xfId="0" applyNumberFormat="1" applyFont="1" applyFill="1" applyBorder="1" applyAlignment="1">
      <alignment horizontal="left" vertical="center" wrapText="1"/>
    </xf>
    <xf numFmtId="0" fontId="187" fillId="4" borderId="0" xfId="0" applyNumberFormat="1" applyFont="1" applyFill="1" applyBorder="1" applyAlignment="1">
      <alignment horizontal="center" wrapText="1"/>
    </xf>
    <xf numFmtId="0" fontId="188" fillId="4" borderId="48" xfId="0" applyNumberFormat="1" applyFont="1" applyFill="1" applyBorder="1" applyAlignment="1">
      <alignment horizontal="left" vertical="center"/>
    </xf>
    <xf numFmtId="0" fontId="189" fillId="4" borderId="0" xfId="0" applyNumberFormat="1" applyFont="1" applyFill="1" applyBorder="1" applyAlignment="1">
      <alignment horizontal="left" vertical="center"/>
    </xf>
    <xf numFmtId="0" fontId="189" fillId="4" borderId="0" xfId="0" applyNumberFormat="1" applyFont="1" applyFill="1" applyBorder="1" applyAlignment="1">
      <alignment horizontal="center"/>
    </xf>
    <xf numFmtId="0" fontId="120" fillId="4" borderId="0" xfId="0" applyFont="1" applyFill="1" applyBorder="1" applyAlignment="1">
      <alignment horizontal="center"/>
    </xf>
    <xf numFmtId="0" fontId="189" fillId="4" borderId="48" xfId="0" applyNumberFormat="1" applyFont="1" applyFill="1" applyBorder="1" applyAlignment="1">
      <alignment horizontal="left" vertical="center"/>
    </xf>
    <xf numFmtId="0" fontId="190" fillId="4" borderId="48" xfId="0" applyNumberFormat="1" applyFont="1" applyFill="1" applyBorder="1" applyAlignment="1">
      <alignment horizontal="left" vertical="center"/>
    </xf>
    <xf numFmtId="0" fontId="97" fillId="26" borderId="67" xfId="0" applyNumberFormat="1" applyFont="1" applyFill="1" applyBorder="1" applyAlignment="1">
      <alignment horizontal="left" vertical="center"/>
    </xf>
    <xf numFmtId="0" fontId="97" fillId="26" borderId="0" xfId="0" applyNumberFormat="1" applyFont="1" applyFill="1" applyBorder="1" applyAlignment="1">
      <alignment horizontal="center" vertical="center"/>
    </xf>
    <xf numFmtId="0" fontId="97"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91" fillId="16" borderId="1" xfId="0" applyNumberFormat="1" applyFont="1" applyFill="1" applyBorder="1" applyAlignment="1" applyProtection="1">
      <alignment horizontal="center" vertical="center"/>
    </xf>
    <xf numFmtId="0" fontId="192"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0" fillId="0" borderId="1" xfId="2490" applyBorder="1" applyAlignment="1">
      <alignment horizontal="center" vertical="center"/>
    </xf>
    <xf numFmtId="0" fontId="193" fillId="0" borderId="1" xfId="0" applyFont="1" applyBorder="1" applyAlignment="1">
      <alignment wrapText="1"/>
    </xf>
    <xf numFmtId="186" fontId="66" fillId="0" borderId="1" xfId="0" applyNumberFormat="1" applyFont="1" applyFill="1" applyBorder="1" applyAlignment="1" applyProtection="1">
      <alignment horizontal="center" vertical="center" wrapText="1"/>
    </xf>
    <xf numFmtId="0" fontId="0" fillId="24" borderId="5" xfId="2623" applyNumberFormat="1" applyFont="1" applyFill="1" applyBorder="1" applyAlignment="1">
      <alignment horizontal="center" vertical="center" wrapText="1"/>
    </xf>
    <xf numFmtId="219" fontId="19" fillId="16" borderId="1" xfId="0" applyNumberFormat="1" applyFont="1" applyFill="1" applyBorder="1" applyAlignment="1">
      <alignment horizontal="center" vertical="center"/>
    </xf>
    <xf numFmtId="0" fontId="0" fillId="24" borderId="68" xfId="2623" applyNumberFormat="1" applyFont="1" applyFill="1" applyBorder="1" applyAlignment="1">
      <alignment horizontal="center" vertical="center" wrapText="1"/>
    </xf>
    <xf numFmtId="0" fontId="193" fillId="0" borderId="49" xfId="0" applyFont="1" applyBorder="1" applyAlignment="1">
      <alignment wrapText="1"/>
    </xf>
    <xf numFmtId="177" fontId="92" fillId="0" borderId="1" xfId="0" applyNumberFormat="1" applyFont="1" applyFill="1" applyBorder="1" applyAlignment="1">
      <alignment horizontal="center" vertical="center"/>
    </xf>
    <xf numFmtId="2" fontId="194" fillId="0" borderId="1" xfId="0" applyNumberFormat="1" applyFont="1" applyFill="1" applyBorder="1" applyAlignment="1">
      <alignment horizontal="center" vertical="top" shrinkToFit="1"/>
    </xf>
    <xf numFmtId="2" fontId="195" fillId="0" borderId="1" xfId="0" applyNumberFormat="1" applyFont="1" applyFill="1" applyBorder="1" applyAlignment="1">
      <alignment horizontal="center" vertical="top" shrinkToFit="1"/>
    </xf>
    <xf numFmtId="2" fontId="195"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3" applyNumberFormat="1" applyFont="1" applyFill="1" applyBorder="1" applyAlignment="1">
      <alignment horizontal="left" vertical="center" wrapText="1"/>
    </xf>
    <xf numFmtId="221" fontId="63" fillId="0" borderId="1" xfId="0" applyNumberFormat="1" applyFont="1" applyFill="1" applyBorder="1" applyAlignment="1">
      <alignment horizontal="center" vertical="center"/>
    </xf>
    <xf numFmtId="221" fontId="77" fillId="0" borderId="1" xfId="0" applyNumberFormat="1" applyFont="1" applyFill="1" applyBorder="1" applyAlignment="1">
      <alignment horizontal="center" vertical="center"/>
    </xf>
    <xf numFmtId="186" fontId="63" fillId="0" borderId="1" xfId="2735" applyNumberFormat="1" applyFont="1" applyFill="1" applyBorder="1" applyAlignment="1">
      <alignment horizontal="center" vertical="center" wrapText="1"/>
    </xf>
    <xf numFmtId="219" fontId="196" fillId="0" borderId="1" xfId="0" applyNumberFormat="1" applyFont="1" applyFill="1" applyBorder="1" applyAlignment="1">
      <alignment horizontal="center" vertical="center"/>
    </xf>
    <xf numFmtId="0" fontId="128" fillId="30" borderId="69" xfId="1324" applyFont="1" applyFill="1" applyBorder="1" applyAlignment="1">
      <alignment horizontal="center" vertical="center" wrapText="1"/>
    </xf>
    <xf numFmtId="0" fontId="128" fillId="30" borderId="0" xfId="1324" applyFont="1" applyFill="1" applyBorder="1" applyAlignment="1">
      <alignment horizontal="center" vertical="center" wrapText="1"/>
    </xf>
    <xf numFmtId="0" fontId="128" fillId="30" borderId="69" xfId="1324" applyFont="1" applyFill="1" applyBorder="1" applyAlignment="1">
      <alignment horizontal="left" vertical="center" wrapText="1"/>
    </xf>
    <xf numFmtId="0" fontId="128"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7" fillId="24" borderId="0" xfId="1324" applyFont="1" applyFill="1" applyAlignment="1">
      <alignment horizontal="left" vertical="center" wrapText="1"/>
    </xf>
    <xf numFmtId="0" fontId="183" fillId="24" borderId="0" xfId="1324" applyFont="1" applyFill="1" applyAlignment="1">
      <alignment vertical="center" wrapText="1"/>
    </xf>
    <xf numFmtId="0" fontId="0" fillId="4" borderId="0" xfId="1324" applyFont="1" applyFill="1" applyAlignment="1">
      <alignment vertical="center"/>
    </xf>
    <xf numFmtId="0" fontId="130" fillId="4" borderId="0" xfId="2623" applyFont="1" applyFill="1" applyAlignment="1">
      <alignment vertical="center"/>
    </xf>
    <xf numFmtId="0" fontId="197" fillId="21" borderId="70" xfId="2623" applyNumberFormat="1" applyFont="1" applyFill="1" applyBorder="1" applyAlignment="1">
      <alignment horizontal="center" vertical="center"/>
    </xf>
    <xf numFmtId="0" fontId="197" fillId="21" borderId="71" xfId="2623" applyNumberFormat="1" applyFont="1" applyFill="1" applyBorder="1" applyAlignment="1">
      <alignment horizontal="center" vertical="center"/>
    </xf>
    <xf numFmtId="0" fontId="197" fillId="21" borderId="72" xfId="2623" applyNumberFormat="1" applyFont="1" applyFill="1" applyBorder="1" applyAlignment="1">
      <alignment horizontal="center" vertical="center"/>
    </xf>
    <xf numFmtId="0" fontId="0" fillId="2" borderId="0" xfId="2623" applyFont="1" applyFill="1" applyAlignment="1">
      <alignment vertical="center"/>
    </xf>
    <xf numFmtId="0" fontId="10" fillId="2" borderId="0" xfId="671" applyFont="1" applyFill="1" applyAlignment="1" applyProtection="1">
      <alignment vertical="center"/>
    </xf>
    <xf numFmtId="0" fontId="167" fillId="22" borderId="64" xfId="2623" applyNumberFormat="1" applyFont="1" applyFill="1" applyBorder="1" applyAlignment="1">
      <alignment horizontal="center" vertical="center"/>
    </xf>
    <xf numFmtId="0" fontId="168" fillId="22" borderId="65" xfId="2623" applyNumberFormat="1" applyFont="1" applyFill="1" applyBorder="1" applyAlignment="1">
      <alignment horizontal="center" vertical="center"/>
    </xf>
    <xf numFmtId="0" fontId="169" fillId="22" borderId="65" xfId="2623" applyNumberFormat="1" applyFont="1" applyFill="1" applyBorder="1" applyAlignment="1">
      <alignment horizontal="center" vertical="center"/>
    </xf>
    <xf numFmtId="0" fontId="170" fillId="23" borderId="0" xfId="2623" applyFont="1" applyFill="1" applyAlignment="1">
      <alignment vertical="center"/>
    </xf>
    <xf numFmtId="0" fontId="180" fillId="16" borderId="1" xfId="0" applyFont="1" applyFill="1" applyBorder="1" applyAlignment="1">
      <alignment horizontal="center" vertical="center"/>
    </xf>
    <xf numFmtId="0" fontId="58" fillId="15" borderId="0" xfId="2623" applyFont="1" applyFill="1" applyAlignment="1">
      <alignment vertical="center"/>
    </xf>
    <xf numFmtId="0" fontId="0" fillId="0" borderId="0" xfId="2623" applyFont="1" applyAlignment="1">
      <alignment vertical="center"/>
    </xf>
    <xf numFmtId="0" fontId="79" fillId="4" borderId="1" xfId="35" applyFont="1" applyFill="1" applyBorder="1" applyAlignment="1" applyProtection="1">
      <alignment horizontal="center" vertical="center"/>
    </xf>
    <xf numFmtId="0" fontId="198" fillId="0" borderId="0" xfId="35" applyFont="1" applyFill="1" applyBorder="1" applyAlignment="1" applyProtection="1"/>
    <xf numFmtId="0" fontId="199" fillId="19" borderId="1" xfId="1601" applyFont="1" applyFill="1" applyBorder="1" applyAlignment="1">
      <alignment horizontal="center" vertical="center"/>
    </xf>
    <xf numFmtId="0" fontId="200" fillId="0" borderId="0" xfId="0" applyFont="1" applyFill="1" applyBorder="1" applyAlignment="1">
      <alignment vertical="center"/>
    </xf>
    <xf numFmtId="0" fontId="201" fillId="0" borderId="1" xfId="2447" applyFont="1" applyFill="1" applyBorder="1" applyAlignment="1">
      <alignment horizontal="center"/>
    </xf>
    <xf numFmtId="0" fontId="202" fillId="0" borderId="1" xfId="2447" applyFont="1" applyFill="1" applyBorder="1" applyAlignment="1">
      <alignment horizontal="center"/>
    </xf>
    <xf numFmtId="0" fontId="203" fillId="0" borderId="0" xfId="0" applyFont="1" applyFill="1" applyBorder="1" applyAlignment="1">
      <alignment vertical="center"/>
    </xf>
    <xf numFmtId="0" fontId="204" fillId="16" borderId="0" xfId="0" applyNumberFormat="1" applyFont="1" applyFill="1" applyBorder="1" applyAlignment="1">
      <alignment vertical="center"/>
    </xf>
    <xf numFmtId="0" fontId="205" fillId="16" borderId="0" xfId="0" applyNumberFormat="1" applyFont="1" applyFill="1" applyBorder="1" applyAlignment="1">
      <alignment vertical="center"/>
    </xf>
    <xf numFmtId="0" fontId="206" fillId="0" borderId="1" xfId="1601" applyFont="1" applyFill="1" applyBorder="1" applyAlignment="1">
      <alignment horizontal="center" vertical="center"/>
    </xf>
    <xf numFmtId="0" fontId="201" fillId="16" borderId="1" xfId="2447" applyFont="1" applyFill="1" applyBorder="1" applyAlignment="1">
      <alignment horizontal="center"/>
    </xf>
    <xf numFmtId="0" fontId="59" fillId="16" borderId="0" xfId="0" applyNumberFormat="1" applyFont="1" applyFill="1" applyBorder="1" applyAlignment="1">
      <alignment vertical="center"/>
    </xf>
    <xf numFmtId="0" fontId="203" fillId="0" borderId="0" xfId="0" applyNumberFormat="1" applyFont="1" applyFill="1" applyBorder="1" applyAlignment="1">
      <alignment vertical="center"/>
    </xf>
    <xf numFmtId="0" fontId="201" fillId="0" borderId="1" xfId="2447" applyFont="1" applyFill="1" applyBorder="1" applyAlignment="1">
      <alignment horizontal="center" wrapText="1"/>
    </xf>
    <xf numFmtId="0" fontId="207" fillId="0" borderId="1" xfId="1601" applyFont="1" applyFill="1" applyBorder="1" applyAlignment="1">
      <alignment horizontal="center" vertical="center"/>
    </xf>
    <xf numFmtId="0" fontId="0" fillId="0" borderId="0" xfId="0" applyAlignment="1">
      <alignment horizontal="left" indent="1"/>
    </xf>
    <xf numFmtId="0" fontId="202" fillId="0" borderId="1" xfId="2447" applyFont="1" applyFill="1" applyBorder="1" applyAlignment="1">
      <alignment horizontal="center" wrapText="1"/>
    </xf>
    <xf numFmtId="0" fontId="130" fillId="4" borderId="0" xfId="2626" applyFont="1" applyFill="1" applyAlignment="1">
      <alignment vertical="center"/>
    </xf>
    <xf numFmtId="0" fontId="208" fillId="4" borderId="0" xfId="2700" applyFont="1" applyFill="1" applyAlignment="1">
      <alignment vertical="center"/>
    </xf>
    <xf numFmtId="0" fontId="0" fillId="2" borderId="0" xfId="2626" applyFont="1" applyFill="1" applyAlignment="1">
      <alignment vertical="center"/>
    </xf>
    <xf numFmtId="0" fontId="24" fillId="2" borderId="0" xfId="2626" applyFont="1" applyFill="1" applyAlignment="1">
      <alignment vertical="center"/>
    </xf>
    <xf numFmtId="0" fontId="209" fillId="0" borderId="0" xfId="0" applyNumberFormat="1" applyFont="1" applyFill="1" applyBorder="1" applyAlignment="1" applyProtection="1"/>
    <xf numFmtId="0" fontId="98" fillId="12" borderId="26" xfId="0" applyFont="1" applyFill="1" applyBorder="1" applyAlignment="1">
      <alignment horizontal="center"/>
    </xf>
    <xf numFmtId="0" fontId="98" fillId="12" borderId="24" xfId="0" applyFont="1" applyFill="1" applyBorder="1" applyAlignment="1">
      <alignment horizontal="center"/>
    </xf>
    <xf numFmtId="0" fontId="191"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21" fontId="210" fillId="0" borderId="1" xfId="1702" applyNumberFormat="1" applyFont="1" applyFill="1" applyBorder="1" applyAlignment="1">
      <alignment horizontal="center" vertical="center"/>
    </xf>
    <xf numFmtId="49" fontId="211" fillId="4" borderId="0" xfId="0" applyNumberFormat="1" applyFont="1" applyFill="1" applyAlignment="1" applyProtection="1">
      <alignment horizontal="left" vertical="top" wrapText="1"/>
    </xf>
    <xf numFmtId="49" fontId="211"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92" fillId="4" borderId="48" xfId="0" applyFont="1" applyFill="1" applyBorder="1" applyAlignment="1"/>
    <xf numFmtId="0" fontId="102" fillId="4" borderId="0" xfId="0" applyFont="1" applyFill="1" applyAlignment="1"/>
    <xf numFmtId="0" fontId="0" fillId="15" borderId="0" xfId="2626" applyFont="1" applyFill="1" applyAlignment="1">
      <alignment vertical="center"/>
    </xf>
    <xf numFmtId="0" fontId="98" fillId="31" borderId="24" xfId="0" applyFont="1" applyFill="1" applyBorder="1" applyAlignment="1">
      <alignment horizontal="center"/>
    </xf>
    <xf numFmtId="0" fontId="98"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12" fillId="12" borderId="5" xfId="0" applyNumberFormat="1" applyFont="1" applyFill="1" applyBorder="1" applyAlignment="1">
      <alignment horizontal="center" vertical="center"/>
    </xf>
    <xf numFmtId="0" fontId="98" fillId="12" borderId="37" xfId="0" applyFont="1" applyFill="1" applyBorder="1" applyAlignment="1">
      <alignment horizontal="center"/>
    </xf>
    <xf numFmtId="49" fontId="212"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97" fillId="4" borderId="48" xfId="0" applyFont="1" applyFill="1" applyBorder="1" applyAlignment="1">
      <alignment horizontal="left" vertical="center"/>
    </xf>
    <xf numFmtId="0" fontId="97" fillId="4" borderId="48" xfId="0" applyFont="1" applyFill="1" applyBorder="1" applyAlignment="1">
      <alignment vertical="center" wrapText="1"/>
    </xf>
    <xf numFmtId="0" fontId="97" fillId="4" borderId="0" xfId="0" applyFont="1" applyFill="1" applyAlignment="1">
      <alignment vertical="center" wrapText="1"/>
    </xf>
    <xf numFmtId="0" fontId="76" fillId="4" borderId="48" xfId="0" applyFont="1" applyFill="1" applyBorder="1" applyAlignment="1">
      <alignment horizontal="left" vertical="center"/>
    </xf>
    <xf numFmtId="0" fontId="3" fillId="4" borderId="48" xfId="0" applyFont="1" applyFill="1" applyBorder="1" applyAlignment="1">
      <alignment horizontal="left" vertical="center"/>
    </xf>
    <xf numFmtId="0" fontId="97" fillId="4" borderId="49" xfId="0" applyFont="1" applyFill="1" applyBorder="1" applyAlignment="1">
      <alignment horizontal="left" vertical="center"/>
    </xf>
    <xf numFmtId="0" fontId="1" fillId="4" borderId="4" xfId="0" applyFont="1" applyFill="1" applyBorder="1" applyAlignment="1"/>
    <xf numFmtId="0" fontId="186" fillId="4" borderId="0" xfId="0" applyNumberFormat="1" applyFont="1" applyFill="1" applyAlignment="1">
      <alignment horizontal="left" vertical="center" wrapText="1"/>
    </xf>
    <xf numFmtId="0" fontId="97" fillId="4" borderId="32" xfId="0" applyFont="1" applyFill="1" applyBorder="1" applyAlignment="1">
      <alignment vertical="center" wrapText="1"/>
    </xf>
    <xf numFmtId="0" fontId="1" fillId="4" borderId="28" xfId="0" applyFont="1" applyFill="1" applyBorder="1" applyAlignment="1"/>
    <xf numFmtId="0" fontId="98" fillId="12" borderId="1" xfId="0" applyFont="1" applyFill="1" applyBorder="1" applyAlignment="1">
      <alignment horizontal="center"/>
    </xf>
    <xf numFmtId="219" fontId="213" fillId="4" borderId="1" xfId="2727" applyNumberFormat="1" applyFont="1" applyFill="1" applyBorder="1" applyAlignment="1" applyProtection="1">
      <alignment horizontal="center" vertical="center"/>
      <protection hidden="1"/>
    </xf>
    <xf numFmtId="2" fontId="98" fillId="12" borderId="26" xfId="0" applyNumberFormat="1" applyFont="1" applyFill="1" applyBorder="1" applyAlignment="1"/>
    <xf numFmtId="2" fontId="98" fillId="12" borderId="27" xfId="0" applyNumberFormat="1" applyFont="1" applyFill="1" applyBorder="1" applyAlignment="1"/>
    <xf numFmtId="180" fontId="144" fillId="15" borderId="1" xfId="0" applyNumberFormat="1" applyFont="1" applyFill="1" applyBorder="1" applyAlignment="1">
      <alignment horizontal="center" vertical="center"/>
    </xf>
    <xf numFmtId="0" fontId="214" fillId="16" borderId="1" xfId="41" applyNumberFormat="1" applyFont="1" applyFill="1" applyBorder="1" applyAlignment="1" applyProtection="1">
      <alignment horizontal="center"/>
      <protection hidden="1"/>
    </xf>
    <xf numFmtId="2" fontId="215" fillId="0" borderId="1" xfId="0" applyNumberFormat="1" applyFont="1" applyFill="1" applyBorder="1" applyAlignment="1">
      <alignment horizontal="center" vertical="top" shrinkToFit="1"/>
    </xf>
    <xf numFmtId="0" fontId="216" fillId="0" borderId="0" xfId="0" applyFont="1"/>
    <xf numFmtId="219" fontId="217" fillId="4" borderId="1" xfId="2727" applyNumberFormat="1" applyFont="1" applyFill="1" applyBorder="1" applyAlignment="1" applyProtection="1">
      <alignment horizontal="center" vertical="center"/>
      <protection hidden="1"/>
    </xf>
    <xf numFmtId="2" fontId="98" fillId="16" borderId="27" xfId="0" applyNumberFormat="1" applyFont="1" applyFill="1" applyBorder="1" applyAlignment="1"/>
    <xf numFmtId="177" fontId="180" fillId="16" borderId="1" xfId="0" applyNumberFormat="1" applyFont="1" applyFill="1" applyBorder="1" applyAlignment="1">
      <alignment horizontal="center" vertical="center"/>
    </xf>
    <xf numFmtId="0" fontId="218" fillId="16" borderId="1" xfId="41" applyNumberFormat="1" applyFont="1" applyFill="1" applyBorder="1" applyAlignment="1" applyProtection="1">
      <alignment horizontal="center"/>
      <protection hidden="1"/>
    </xf>
    <xf numFmtId="219" fontId="219" fillId="32" borderId="1" xfId="2727" applyNumberFormat="1" applyFont="1" applyFill="1" applyBorder="1" applyAlignment="1" applyProtection="1">
      <alignment horizontal="center" vertical="center"/>
      <protection hidden="1"/>
    </xf>
    <xf numFmtId="2" fontId="98" fillId="12" borderId="38" xfId="0" applyNumberFormat="1" applyFont="1" applyFill="1" applyBorder="1" applyAlignment="1"/>
    <xf numFmtId="0" fontId="130" fillId="4" borderId="0" xfId="1325" applyFont="1" applyFill="1" applyAlignment="1">
      <alignment vertical="center"/>
    </xf>
    <xf numFmtId="182" fontId="181" fillId="2" borderId="10" xfId="0" applyNumberFormat="1" applyFont="1" applyFill="1" applyBorder="1" applyAlignment="1">
      <alignment horizontal="center" vertical="center" wrapText="1"/>
    </xf>
    <xf numFmtId="0" fontId="218" fillId="16" borderId="1" xfId="0" applyFont="1" applyFill="1" applyBorder="1" applyAlignment="1">
      <alignment horizontal="center" vertical="center"/>
    </xf>
    <xf numFmtId="0" fontId="159" fillId="14" borderId="1" xfId="0" applyFont="1" applyFill="1" applyBorder="1" applyAlignment="1">
      <alignment horizontal="center" vertical="center"/>
    </xf>
    <xf numFmtId="0" fontId="63" fillId="15" borderId="10" xfId="0" applyNumberFormat="1" applyFont="1" applyFill="1" applyBorder="1" applyAlignment="1">
      <alignment horizontal="center" vertical="center"/>
    </xf>
    <xf numFmtId="182" fontId="181" fillId="2" borderId="1" xfId="0" applyNumberFormat="1" applyFont="1" applyFill="1" applyBorder="1" applyAlignment="1">
      <alignment horizontal="center" vertical="center" wrapText="1"/>
    </xf>
    <xf numFmtId="221" fontId="220"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67" fillId="22" borderId="65" xfId="1325" applyNumberFormat="1" applyFont="1" applyFill="1" applyBorder="1" applyAlignment="1">
      <alignment horizontal="center" vertical="center"/>
    </xf>
    <xf numFmtId="0" fontId="168" fillId="22" borderId="65" xfId="1325" applyNumberFormat="1" applyFont="1" applyFill="1" applyBorder="1" applyAlignment="1">
      <alignment horizontal="center" vertical="center"/>
    </xf>
    <xf numFmtId="0" fontId="169" fillId="22" borderId="65" xfId="1325" applyNumberFormat="1" applyFont="1" applyFill="1" applyBorder="1" applyAlignment="1">
      <alignment horizontal="center" vertical="center"/>
    </xf>
    <xf numFmtId="0" fontId="170" fillId="23" borderId="0" xfId="1325" applyFont="1" applyFill="1" applyAlignment="1">
      <alignment vertical="center"/>
    </xf>
    <xf numFmtId="0" fontId="171"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219" fontId="221" fillId="0" borderId="1" xfId="2595" applyNumberFormat="1" applyFont="1" applyFill="1" applyBorder="1" applyAlignment="1">
      <alignment horizontal="center" vertical="center" wrapText="1"/>
    </xf>
    <xf numFmtId="0" fontId="0" fillId="0" borderId="0" xfId="1325" applyFont="1" applyAlignment="1">
      <alignment vertical="center"/>
    </xf>
    <xf numFmtId="0" fontId="222" fillId="24" borderId="63" xfId="1325" applyNumberFormat="1" applyFont="1" applyFill="1" applyBorder="1" applyAlignment="1">
      <alignment horizontal="center" vertical="center"/>
    </xf>
    <xf numFmtId="0" fontId="222" fillId="24" borderId="0" xfId="1325" applyNumberFormat="1" applyFont="1" applyFill="1" applyBorder="1" applyAlignment="1">
      <alignment horizontal="center" vertical="center"/>
    </xf>
    <xf numFmtId="0" fontId="0" fillId="0" borderId="0" xfId="1584" applyFont="1" applyAlignment="1" applyProtection="1"/>
    <xf numFmtId="0" fontId="167"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30" fillId="4" borderId="0" xfId="2622" applyFont="1" applyFill="1" applyAlignment="1">
      <alignment vertical="center"/>
    </xf>
    <xf numFmtId="0" fontId="0" fillId="2" borderId="0" xfId="2622" applyFont="1" applyFill="1" applyAlignment="1">
      <alignment vertical="center"/>
    </xf>
    <xf numFmtId="0" fontId="24" fillId="2" borderId="0" xfId="2622" applyFont="1" applyFill="1" applyAlignment="1">
      <alignment horizontal="center" vertical="center"/>
    </xf>
    <xf numFmtId="0" fontId="2" fillId="2" borderId="0" xfId="2622" applyFont="1" applyFill="1" applyAlignment="1">
      <alignment vertical="center"/>
    </xf>
    <xf numFmtId="0" fontId="0" fillId="2" borderId="0" xfId="2622" applyFill="1" applyAlignment="1">
      <alignment vertical="center"/>
    </xf>
    <xf numFmtId="0" fontId="223" fillId="14" borderId="1" xfId="2567" applyFont="1" applyFill="1" applyBorder="1" applyAlignment="1">
      <alignment horizontal="center" vertical="center"/>
    </xf>
    <xf numFmtId="0" fontId="221" fillId="12" borderId="1" xfId="2595" applyFont="1" applyFill="1" applyBorder="1" applyAlignment="1">
      <alignment horizontal="center" vertical="center" wrapText="1"/>
    </xf>
    <xf numFmtId="0" fontId="224" fillId="0" borderId="39" xfId="0" applyFont="1" applyFill="1" applyBorder="1" applyAlignment="1">
      <alignment horizontal="center" vertical="center"/>
    </xf>
    <xf numFmtId="219" fontId="128" fillId="4" borderId="1" xfId="2595" applyNumberFormat="1" applyFont="1" applyFill="1" applyBorder="1" applyAlignment="1">
      <alignment horizontal="center" vertical="center" wrapText="1"/>
    </xf>
    <xf numFmtId="219" fontId="88" fillId="7" borderId="1" xfId="0" applyNumberFormat="1" applyFont="1" applyFill="1" applyBorder="1" applyAlignment="1">
      <alignment horizontal="center"/>
    </xf>
    <xf numFmtId="219" fontId="88" fillId="7" borderId="34" xfId="0" applyNumberFormat="1" applyFont="1" applyFill="1" applyBorder="1" applyAlignment="1">
      <alignment horizontal="center"/>
    </xf>
    <xf numFmtId="219" fontId="221" fillId="4" borderId="1" xfId="2595" applyNumberFormat="1" applyFont="1" applyFill="1" applyBorder="1" applyAlignment="1">
      <alignment horizontal="center" vertical="center" wrapText="1"/>
    </xf>
    <xf numFmtId="219" fontId="0" fillId="0" borderId="0" xfId="2622" applyNumberFormat="1" applyFont="1" applyAlignment="1">
      <alignment vertical="center"/>
    </xf>
    <xf numFmtId="219" fontId="88" fillId="7" borderId="1" xfId="0" applyNumberFormat="1" applyFont="1" applyFill="1" applyBorder="1" applyAlignment="1">
      <alignment horizontal="center" vertical="center"/>
    </xf>
    <xf numFmtId="219" fontId="88" fillId="7" borderId="34" xfId="0" applyNumberFormat="1" applyFont="1" applyFill="1" applyBorder="1" applyAlignment="1">
      <alignment horizontal="center" vertical="center"/>
    </xf>
    <xf numFmtId="219" fontId="221" fillId="12" borderId="1" xfId="2595" applyNumberFormat="1" applyFont="1" applyFill="1" applyBorder="1" applyAlignment="1">
      <alignment horizontal="center" vertical="center" wrapText="1"/>
    </xf>
    <xf numFmtId="219" fontId="225" fillId="0" borderId="1" xfId="0" applyNumberFormat="1" applyFont="1" applyFill="1" applyBorder="1" applyAlignment="1">
      <alignment horizontal="center" vertical="center"/>
    </xf>
    <xf numFmtId="219" fontId="0" fillId="0" borderId="10" xfId="2622" applyNumberFormat="1" applyFont="1" applyBorder="1" applyAlignment="1">
      <alignment vertical="center"/>
    </xf>
    <xf numFmtId="219" fontId="0" fillId="0" borderId="46" xfId="2622" applyNumberFormat="1" applyFont="1" applyBorder="1" applyAlignment="1">
      <alignment vertical="center"/>
    </xf>
    <xf numFmtId="219" fontId="128" fillId="0" borderId="1" xfId="2595" applyNumberFormat="1" applyFont="1" applyFill="1" applyBorder="1" applyAlignment="1">
      <alignment horizontal="center" vertical="center" wrapText="1"/>
    </xf>
    <xf numFmtId="219" fontId="0" fillId="0" borderId="11" xfId="2622" applyNumberFormat="1" applyFont="1" applyBorder="1" applyAlignment="1">
      <alignment vertical="center"/>
    </xf>
    <xf numFmtId="219" fontId="0" fillId="0" borderId="1" xfId="2622" applyNumberFormat="1" applyFont="1" applyBorder="1" applyAlignment="1">
      <alignment vertical="center"/>
    </xf>
    <xf numFmtId="219" fontId="16" fillId="4" borderId="1" xfId="2595" applyNumberFormat="1" applyFont="1" applyFill="1" applyBorder="1" applyAlignment="1">
      <alignment horizontal="center" vertical="center" wrapText="1"/>
    </xf>
    <xf numFmtId="219" fontId="226" fillId="0" borderId="1" xfId="2490" applyNumberFormat="1" applyFont="1" applyFill="1" applyBorder="1" applyAlignment="1">
      <alignment horizontal="center"/>
    </xf>
    <xf numFmtId="219" fontId="16" fillId="4" borderId="10" xfId="2595" applyNumberFormat="1" applyFont="1" applyFill="1" applyBorder="1" applyAlignment="1">
      <alignment horizontal="center" vertical="center" wrapText="1"/>
    </xf>
    <xf numFmtId="219" fontId="221" fillId="33" borderId="1" xfId="2595" applyNumberFormat="1" applyFont="1" applyFill="1" applyBorder="1" applyAlignment="1">
      <alignment horizontal="center" vertical="center" wrapText="1"/>
    </xf>
    <xf numFmtId="219" fontId="6" fillId="0" borderId="10" xfId="2595" applyNumberFormat="1" applyFont="1" applyFill="1" applyBorder="1" applyAlignment="1">
      <alignment horizontal="left" vertical="center" wrapText="1"/>
    </xf>
    <xf numFmtId="219" fontId="6" fillId="0" borderId="11" xfId="2595" applyNumberFormat="1" applyFont="1" applyFill="1" applyBorder="1" applyAlignment="1">
      <alignment horizontal="left" vertical="center" wrapText="1"/>
    </xf>
    <xf numFmtId="0" fontId="144" fillId="4" borderId="0" xfId="2652" applyFont="1" applyFill="1" applyAlignment="1">
      <alignment vertical="center"/>
    </xf>
    <xf numFmtId="0" fontId="32" fillId="4" borderId="0" xfId="2652" applyFont="1" applyFill="1" applyAlignment="1">
      <alignment vertical="center"/>
    </xf>
    <xf numFmtId="0" fontId="69" fillId="4" borderId="0" xfId="2652" applyFont="1" applyFill="1" applyAlignment="1">
      <alignment horizontal="center" vertical="center"/>
    </xf>
    <xf numFmtId="0" fontId="144" fillId="4" borderId="0" xfId="2652" applyFont="1" applyFill="1" applyAlignment="1">
      <alignment horizontal="center" vertical="center"/>
    </xf>
    <xf numFmtId="0" fontId="144" fillId="4" borderId="0" xfId="2648" applyNumberFormat="1" applyFont="1" applyFill="1" applyAlignment="1">
      <alignment vertical="center" wrapText="1"/>
    </xf>
    <xf numFmtId="0" fontId="144" fillId="4" borderId="0" xfId="2648" applyNumberFormat="1" applyFont="1" applyFill="1" applyAlignment="1">
      <alignment horizontal="left" vertical="center" wrapText="1"/>
    </xf>
    <xf numFmtId="0" fontId="144" fillId="4" borderId="0" xfId="2622"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20" fillId="0" borderId="0" xfId="1143" applyFont="1" applyFill="1" applyBorder="1" applyAlignment="1">
      <alignment horizontal="left" vertical="center" wrapText="1"/>
    </xf>
    <xf numFmtId="0" fontId="0" fillId="0" borderId="0" xfId="2622" applyFont="1" applyAlignment="1">
      <alignment vertical="center"/>
    </xf>
    <xf numFmtId="0" fontId="227" fillId="0" borderId="0" xfId="0" applyFont="1"/>
    <xf numFmtId="0" fontId="128" fillId="0" borderId="0" xfId="0" applyFont="1"/>
    <xf numFmtId="0" fontId="228" fillId="0" borderId="0" xfId="0" applyFont="1"/>
    <xf numFmtId="0" fontId="31" fillId="2" borderId="0" xfId="670" applyFill="1" applyAlignment="1" applyProtection="1">
      <alignment vertical="center"/>
    </xf>
    <xf numFmtId="0" fontId="120" fillId="14" borderId="1" xfId="2567" applyFont="1" applyFill="1" applyBorder="1" applyAlignment="1">
      <alignment horizontal="center" vertical="center"/>
    </xf>
    <xf numFmtId="0" fontId="120" fillId="0" borderId="47" xfId="2561" applyFont="1" applyFill="1" applyBorder="1" applyAlignment="1">
      <alignment horizontal="center" vertical="center" wrapText="1"/>
    </xf>
    <xf numFmtId="0" fontId="120" fillId="0" borderId="5" xfId="2567" applyFont="1" applyBorder="1" applyAlignment="1">
      <alignment horizontal="center" vertical="center"/>
    </xf>
    <xf numFmtId="0" fontId="120" fillId="0" borderId="28" xfId="2561" applyFont="1" applyFill="1" applyBorder="1" applyAlignment="1">
      <alignment horizontal="center" vertical="center" wrapText="1"/>
    </xf>
    <xf numFmtId="0" fontId="0" fillId="0" borderId="5" xfId="2561" applyFont="1" applyFill="1" applyBorder="1" applyAlignment="1">
      <alignment horizontal="center" vertical="center" wrapText="1"/>
    </xf>
    <xf numFmtId="219" fontId="120" fillId="0" borderId="5" xfId="2567" applyNumberFormat="1" applyFont="1" applyBorder="1" applyAlignment="1">
      <alignment horizontal="center" vertical="center" wrapText="1"/>
    </xf>
    <xf numFmtId="0" fontId="0" fillId="0" borderId="31" xfId="2561" applyFont="1" applyFill="1" applyBorder="1" applyAlignment="1">
      <alignment horizontal="center" vertical="center" wrapText="1"/>
    </xf>
    <xf numFmtId="219" fontId="120" fillId="0" borderId="31" xfId="2567" applyNumberFormat="1" applyFont="1" applyBorder="1" applyAlignment="1">
      <alignment horizontal="center" vertical="center" wrapText="1"/>
    </xf>
    <xf numFmtId="0" fontId="0" fillId="0" borderId="73" xfId="2561" applyFont="1" applyFill="1" applyBorder="1" applyAlignment="1">
      <alignment horizontal="center" vertical="center" wrapText="1"/>
    </xf>
    <xf numFmtId="0" fontId="0" fillId="0" borderId="30" xfId="2561" applyFont="1" applyFill="1" applyBorder="1" applyAlignment="1">
      <alignment horizontal="center" vertical="center" wrapText="1"/>
    </xf>
    <xf numFmtId="0" fontId="0" fillId="0" borderId="26" xfId="2561" applyFont="1" applyFill="1" applyBorder="1" applyAlignment="1">
      <alignment horizontal="center" vertical="center" wrapText="1"/>
    </xf>
    <xf numFmtId="219" fontId="120" fillId="0" borderId="27" xfId="2567" applyNumberFormat="1" applyFont="1" applyBorder="1" applyAlignment="1">
      <alignment horizontal="center" vertical="center" wrapText="1"/>
    </xf>
    <xf numFmtId="219" fontId="120" fillId="0" borderId="28" xfId="2567" applyNumberFormat="1" applyFont="1" applyBorder="1" applyAlignment="1">
      <alignment horizontal="center" vertical="center" wrapText="1"/>
    </xf>
    <xf numFmtId="219" fontId="6" fillId="0" borderId="29" xfId="2595" applyNumberFormat="1" applyFont="1" applyFill="1" applyBorder="1" applyAlignment="1">
      <alignment horizontal="left" vertical="center" wrapText="1"/>
    </xf>
    <xf numFmtId="0" fontId="144" fillId="4" borderId="0" xfId="2652" applyFont="1" applyFill="1" applyBorder="1" applyAlignment="1">
      <alignment vertical="center"/>
    </xf>
    <xf numFmtId="0" fontId="70" fillId="0" borderId="0" xfId="2622" applyFont="1"/>
    <xf numFmtId="0" fontId="108" fillId="0" borderId="0" xfId="0" applyFont="1"/>
    <xf numFmtId="0" fontId="130" fillId="4" borderId="0" xfId="2618" applyFont="1" applyFill="1" applyAlignment="1">
      <alignment vertical="center"/>
    </xf>
    <xf numFmtId="0" fontId="0" fillId="2" borderId="0" xfId="2618" applyFont="1" applyFill="1" applyAlignment="1">
      <alignment vertical="center"/>
    </xf>
    <xf numFmtId="0" fontId="109" fillId="2" borderId="0" xfId="2618" applyFont="1" applyFill="1" applyAlignment="1">
      <alignment vertical="center"/>
    </xf>
    <xf numFmtId="0" fontId="2" fillId="2" borderId="0" xfId="2618" applyFont="1" applyFill="1" applyAlignment="1">
      <alignment vertical="center"/>
    </xf>
    <xf numFmtId="0" fontId="0" fillId="2" borderId="0" xfId="2618" applyFill="1" applyAlignment="1">
      <alignment vertical="center"/>
    </xf>
    <xf numFmtId="0" fontId="223" fillId="14" borderId="1" xfId="2561" applyFont="1" applyFill="1" applyBorder="1" applyAlignment="1">
      <alignment horizontal="center" vertical="center"/>
    </xf>
    <xf numFmtId="0" fontId="223" fillId="14" borderId="5" xfId="2561" applyFont="1" applyFill="1" applyBorder="1" applyAlignment="1">
      <alignment horizontal="center" vertical="center"/>
    </xf>
    <xf numFmtId="0" fontId="221" fillId="12" borderId="10" xfId="2595" applyFont="1" applyFill="1" applyBorder="1" applyAlignment="1">
      <alignment horizontal="center" vertical="center" wrapText="1"/>
    </xf>
    <xf numFmtId="219" fontId="100" fillId="0" borderId="10" xfId="2618" applyNumberFormat="1" applyFont="1" applyBorder="1" applyAlignment="1">
      <alignment vertical="center"/>
    </xf>
    <xf numFmtId="219" fontId="0" fillId="0" borderId="10" xfId="2618" applyNumberFormat="1" applyFont="1" applyBorder="1" applyAlignment="1">
      <alignment vertical="center"/>
    </xf>
    <xf numFmtId="0" fontId="221" fillId="4" borderId="1" xfId="2595" applyFont="1" applyFill="1" applyBorder="1" applyAlignment="1">
      <alignment horizontal="center" vertical="center" wrapText="1"/>
    </xf>
    <xf numFmtId="0" fontId="221" fillId="0" borderId="1" xfId="2595" applyFont="1" applyFill="1" applyBorder="1" applyAlignment="1">
      <alignment horizontal="center" vertical="center" wrapText="1"/>
    </xf>
    <xf numFmtId="219" fontId="0" fillId="0" borderId="1" xfId="2618" applyNumberFormat="1" applyFont="1" applyBorder="1" applyAlignment="1">
      <alignment vertical="center"/>
    </xf>
    <xf numFmtId="0" fontId="128" fillId="0" borderId="1" xfId="2595" applyFont="1" applyFill="1" applyBorder="1" applyAlignment="1">
      <alignment horizontal="center" vertical="center" wrapText="1"/>
    </xf>
    <xf numFmtId="219" fontId="229"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219" fontId="0" fillId="0" borderId="0" xfId="2618"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44" fillId="4" borderId="0" xfId="2618" applyNumberFormat="1" applyFont="1" applyFill="1" applyAlignment="1">
      <alignment horizontal="left" vertical="center" wrapText="1"/>
    </xf>
    <xf numFmtId="0" fontId="0" fillId="0" borderId="0" xfId="2618" applyFont="1" applyAlignment="1">
      <alignment vertical="center"/>
    </xf>
    <xf numFmtId="0" fontId="10" fillId="2" borderId="0" xfId="2663" applyFont="1" applyFill="1" applyAlignment="1" applyProtection="1">
      <alignment vertical="center"/>
    </xf>
    <xf numFmtId="0" fontId="120" fillId="14" borderId="1" xfId="2561" applyFont="1" applyFill="1" applyBorder="1" applyAlignment="1">
      <alignment horizontal="center" vertical="center"/>
    </xf>
    <xf numFmtId="0" fontId="120" fillId="0" borderId="5" xfId="2561" applyFont="1" applyBorder="1" applyAlignment="1">
      <alignment horizontal="center" vertical="center"/>
    </xf>
    <xf numFmtId="219" fontId="120" fillId="0" borderId="5" xfId="2561" applyNumberFormat="1" applyFont="1" applyBorder="1" applyAlignment="1">
      <alignment horizontal="center" vertical="center" wrapText="1"/>
    </xf>
    <xf numFmtId="219" fontId="120" fillId="0" borderId="31" xfId="2561" applyNumberFormat="1" applyFont="1" applyBorder="1" applyAlignment="1">
      <alignment horizontal="center" vertical="center" wrapText="1"/>
    </xf>
    <xf numFmtId="0" fontId="0" fillId="0" borderId="1" xfId="2561" applyFont="1" applyFill="1" applyBorder="1" applyAlignment="1">
      <alignment horizontal="center" vertical="center" wrapText="1"/>
    </xf>
    <xf numFmtId="0" fontId="6" fillId="0" borderId="29" xfId="2595" applyFont="1" applyFill="1" applyBorder="1" applyAlignment="1">
      <alignment horizontal="left" vertical="center" wrapText="1"/>
    </xf>
    <xf numFmtId="0" fontId="70" fillId="0" borderId="0" xfId="2618" applyFont="1"/>
    <xf numFmtId="0" fontId="230" fillId="15" borderId="1" xfId="0" applyFont="1" applyFill="1" applyBorder="1" applyAlignment="1">
      <alignment horizontal="center" vertical="center"/>
    </xf>
    <xf numFmtId="0" fontId="0" fillId="15" borderId="0" xfId="0" applyFont="1" applyFill="1" applyBorder="1" applyAlignment="1">
      <alignment vertical="center"/>
    </xf>
    <xf numFmtId="0" fontId="118" fillId="34" borderId="1" xfId="0" applyFont="1" applyFill="1" applyBorder="1" applyAlignment="1">
      <alignment horizontal="center" vertical="center"/>
    </xf>
    <xf numFmtId="0" fontId="231" fillId="35" borderId="1" xfId="0" applyFont="1" applyFill="1" applyBorder="1" applyAlignment="1">
      <alignment horizontal="center" vertical="center"/>
    </xf>
    <xf numFmtId="0" fontId="118" fillId="15" borderId="1" xfId="0" applyFont="1" applyFill="1" applyBorder="1" applyAlignment="1">
      <alignment vertical="center"/>
    </xf>
    <xf numFmtId="0" fontId="232" fillId="15" borderId="0" xfId="35" applyFont="1" applyFill="1" applyAlignment="1" applyProtection="1">
      <alignment horizontal="center" vertical="center"/>
    </xf>
    <xf numFmtId="0" fontId="100" fillId="0" borderId="1" xfId="1143" applyFont="1" applyFill="1" applyBorder="1" applyAlignment="1"/>
    <xf numFmtId="0" fontId="162" fillId="15" borderId="5" xfId="0" applyFont="1" applyFill="1" applyBorder="1" applyAlignment="1">
      <alignment horizontal="center" vertical="center" wrapText="1"/>
    </xf>
    <xf numFmtId="0" fontId="162" fillId="15" borderId="31" xfId="0" applyFont="1" applyFill="1" applyBorder="1" applyAlignment="1">
      <alignment horizontal="center" vertical="center" wrapText="1"/>
    </xf>
    <xf numFmtId="0" fontId="162"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8" fillId="37" borderId="1" xfId="0" applyFont="1" applyFill="1" applyBorder="1" applyAlignment="1">
      <alignment vertical="center"/>
    </xf>
    <xf numFmtId="0" fontId="176" fillId="37" borderId="1" xfId="0" applyFont="1" applyFill="1" applyBorder="1" applyAlignment="1">
      <alignment vertical="center"/>
    </xf>
    <xf numFmtId="0" fontId="231" fillId="0" borderId="1" xfId="2716" applyFont="1" applyBorder="1" applyAlignment="1">
      <alignment horizontal="center" vertical="center"/>
    </xf>
    <xf numFmtId="0" fontId="118" fillId="16" borderId="1" xfId="2716" applyFont="1" applyFill="1" applyBorder="1">
      <alignment vertical="center"/>
    </xf>
    <xf numFmtId="0" fontId="118" fillId="16" borderId="1" xfId="0" applyFont="1" applyFill="1" applyBorder="1" applyAlignment="1">
      <alignment vertical="center"/>
    </xf>
    <xf numFmtId="0" fontId="0" fillId="4" borderId="0" xfId="2621" applyFont="1" applyFill="1" applyAlignment="1">
      <alignment vertical="center"/>
    </xf>
    <xf numFmtId="0" fontId="20" fillId="4" borderId="0" xfId="2197" applyFont="1" applyFill="1" applyAlignment="1">
      <alignment horizontal="center" vertical="center"/>
    </xf>
    <xf numFmtId="0" fontId="21" fillId="4" borderId="0" xfId="2197" applyFont="1" applyFill="1" applyAlignment="1">
      <alignment horizontal="center" vertical="center"/>
    </xf>
    <xf numFmtId="0" fontId="233" fillId="4" borderId="0" xfId="2197" applyFont="1" applyFill="1" applyAlignment="1">
      <alignment horizontal="center" vertical="center"/>
    </xf>
    <xf numFmtId="0" fontId="0" fillId="2" borderId="0" xfId="2621" applyFont="1" applyFill="1" applyAlignment="1">
      <alignment vertical="center"/>
    </xf>
    <xf numFmtId="0" fontId="233" fillId="2" borderId="0" xfId="2197" applyFont="1" applyFill="1" applyAlignment="1">
      <alignment horizontal="center" vertical="center"/>
    </xf>
    <xf numFmtId="0" fontId="208" fillId="2" borderId="0" xfId="2197" applyFont="1" applyFill="1" applyAlignment="1">
      <alignment horizontal="center" vertical="center"/>
    </xf>
    <xf numFmtId="0" fontId="234" fillId="2" borderId="0" xfId="2197" applyFont="1" applyFill="1" applyAlignment="1">
      <alignment horizontal="center" vertical="center"/>
    </xf>
    <xf numFmtId="0" fontId="16" fillId="2" borderId="1" xfId="1143" applyFont="1" applyFill="1" applyBorder="1" applyAlignment="1">
      <alignment horizontal="left" wrapText="1"/>
    </xf>
    <xf numFmtId="0" fontId="235"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35" fillId="2" borderId="1" xfId="1143" applyFont="1" applyFill="1" applyBorder="1" applyAlignment="1">
      <alignment horizontal="center" vertical="center" wrapText="1"/>
    </xf>
    <xf numFmtId="2" fontId="236" fillId="4" borderId="1" xfId="1563" applyNumberFormat="1" applyFont="1" applyFill="1" applyBorder="1" applyAlignment="1" applyProtection="1">
      <alignment horizontal="center" vertical="center" wrapText="1"/>
    </xf>
    <xf numFmtId="2" fontId="236" fillId="4" borderId="1" xfId="1563" applyNumberFormat="1" applyFont="1" applyFill="1" applyBorder="1" applyAlignment="1" applyProtection="1">
      <alignment horizontal="center"/>
    </xf>
    <xf numFmtId="0" fontId="235" fillId="2" borderId="1" xfId="1143" applyFont="1" applyFill="1" applyBorder="1" applyAlignment="1">
      <alignment horizontal="center" vertical="center"/>
    </xf>
    <xf numFmtId="2" fontId="236" fillId="4" borderId="1" xfId="1563" applyNumberFormat="1" applyFont="1" applyFill="1" applyBorder="1" applyAlignment="1" applyProtection="1">
      <alignment horizontal="center" vertical="center"/>
    </xf>
    <xf numFmtId="0" fontId="235"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6" fillId="0" borderId="1" xfId="1563" applyNumberFormat="1" applyFont="1" applyFill="1" applyBorder="1" applyAlignment="1" applyProtection="1">
      <alignment horizontal="center" vertical="center"/>
    </xf>
    <xf numFmtId="0" fontId="108" fillId="0" borderId="0" xfId="1143" applyFont="1" applyFill="1" applyBorder="1" applyAlignment="1">
      <alignment horizontal="left" vertical="center" wrapText="1"/>
    </xf>
    <xf numFmtId="0" fontId="108" fillId="0" borderId="0" xfId="1143" applyFont="1" applyFill="1" applyBorder="1" applyAlignment="1">
      <alignment horizontal="left" vertical="center"/>
    </xf>
    <xf numFmtId="0" fontId="0" fillId="0" borderId="0" xfId="2621" applyFont="1" applyAlignment="1"/>
    <xf numFmtId="0" fontId="10" fillId="4" borderId="0" xfId="2664" applyFont="1" applyFill="1" applyAlignment="1" applyProtection="1">
      <alignment vertical="center"/>
    </xf>
    <xf numFmtId="0" fontId="0" fillId="38" borderId="0" xfId="2621" applyFill="1" applyAlignment="1"/>
    <xf numFmtId="2" fontId="236"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108" fillId="2" borderId="1" xfId="1143" applyFont="1" applyFill="1" applyBorder="1" applyAlignment="1">
      <alignment horizontal="center" vertical="center" wrapText="1"/>
    </xf>
    <xf numFmtId="0" fontId="108"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33" fillId="0" borderId="0" xfId="1143" applyFont="1" applyAlignment="1">
      <alignment horizontal="center" vertical="center"/>
    </xf>
    <xf numFmtId="0" fontId="3" fillId="0" borderId="0" xfId="1143"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3" applyFont="1" applyFill="1" applyAlignment="1">
      <alignment horizontal="center" vertical="center"/>
    </xf>
    <xf numFmtId="0" fontId="21" fillId="4" borderId="0" xfId="2193" applyFont="1" applyFill="1" applyAlignment="1">
      <alignment horizontal="center" vertical="center"/>
    </xf>
    <xf numFmtId="0" fontId="0" fillId="4" borderId="0" xfId="1602" applyFont="1" applyFill="1" applyAlignment="1">
      <alignment vertical="center"/>
    </xf>
    <xf numFmtId="0" fontId="233" fillId="4" borderId="0" xfId="2193" applyFont="1" applyFill="1" applyAlignment="1">
      <alignment horizontal="center" vertical="center"/>
    </xf>
    <xf numFmtId="0" fontId="0" fillId="2" borderId="0" xfId="1602" applyFont="1" applyFill="1" applyAlignment="1">
      <alignment vertical="center"/>
    </xf>
    <xf numFmtId="0" fontId="233" fillId="2" borderId="0" xfId="2193" applyFont="1" applyFill="1" applyAlignment="1">
      <alignment horizontal="center" vertical="center"/>
    </xf>
    <xf numFmtId="0" fontId="50" fillId="2" borderId="0" xfId="2193" applyFont="1" applyFill="1" applyAlignment="1">
      <alignment horizontal="center" vertical="center"/>
    </xf>
    <xf numFmtId="0" fontId="24" fillId="2" borderId="0" xfId="2193" applyFont="1" applyFill="1" applyAlignment="1">
      <alignment horizontal="center" vertical="center"/>
    </xf>
    <xf numFmtId="2" fontId="236" fillId="4" borderId="1" xfId="2328" applyNumberFormat="1" applyFont="1" applyFill="1" applyBorder="1" applyAlignment="1" applyProtection="1">
      <alignment horizontal="center" vertical="center"/>
    </xf>
    <xf numFmtId="0" fontId="108" fillId="0" borderId="0" xfId="1143" applyFont="1" applyFill="1" applyAlignment="1">
      <alignment horizontal="left" vertical="center" wrapText="1"/>
    </xf>
    <xf numFmtId="0" fontId="0" fillId="0" borderId="0" xfId="1602" applyFont="1" applyAlignment="1"/>
    <xf numFmtId="0" fontId="31" fillId="4" borderId="0" xfId="35" applyFill="1" applyAlignment="1" applyProtection="1">
      <alignment vertical="center"/>
    </xf>
    <xf numFmtId="0" fontId="0" fillId="2" borderId="0" xfId="1602" applyFill="1" applyAlignment="1"/>
    <xf numFmtId="0" fontId="0" fillId="0" borderId="0" xfId="1602" applyFont="1" applyAlignment="1">
      <alignment vertical="center"/>
    </xf>
    <xf numFmtId="0" fontId="0" fillId="2" borderId="0" xfId="1602" applyFont="1" applyFill="1" applyAlignment="1"/>
    <xf numFmtId="0" fontId="0" fillId="31" borderId="0" xfId="1602" applyFont="1" applyFill="1" applyAlignment="1">
      <alignment vertical="center"/>
    </xf>
    <xf numFmtId="0" fontId="3" fillId="0" borderId="0" xfId="1143" applyFont="1" applyFill="1" applyBorder="1" applyAlignment="1">
      <alignment horizontal="left" vertical="center"/>
    </xf>
    <xf numFmtId="0" fontId="238" fillId="31" borderId="1" xfId="1757" applyFont="1" applyFill="1" applyBorder="1" applyAlignment="1">
      <alignment horizontal="center" vertical="center" wrapText="1"/>
    </xf>
    <xf numFmtId="0" fontId="239" fillId="39" borderId="1" xfId="1757" applyFont="1" applyFill="1" applyBorder="1" applyAlignment="1">
      <alignment horizontal="center" vertical="center"/>
    </xf>
    <xf numFmtId="0" fontId="240" fillId="39" borderId="1" xfId="1757" applyFont="1" applyFill="1" applyBorder="1" applyAlignment="1">
      <alignment horizontal="center" vertical="center"/>
    </xf>
    <xf numFmtId="0" fontId="0" fillId="4" borderId="0" xfId="2615" applyFont="1" applyFill="1" applyAlignment="1">
      <alignment vertical="center"/>
    </xf>
    <xf numFmtId="0" fontId="20" fillId="4" borderId="0" xfId="2194" applyFont="1" applyFill="1" applyAlignment="1">
      <alignment horizontal="center" vertical="center"/>
    </xf>
    <xf numFmtId="0" fontId="0" fillId="0" borderId="0" xfId="2615" applyFont="1" applyAlignment="1"/>
    <xf numFmtId="0" fontId="21" fillId="4" borderId="0" xfId="2194" applyFont="1" applyFill="1" applyAlignment="1">
      <alignment horizontal="center" vertical="center"/>
    </xf>
    <xf numFmtId="0" fontId="233" fillId="4" borderId="0" xfId="2194" applyFont="1" applyFill="1" applyAlignment="1">
      <alignment horizontal="center" vertical="center"/>
    </xf>
    <xf numFmtId="0" fontId="241" fillId="4" borderId="0" xfId="2194" applyFont="1" applyFill="1" applyAlignment="1">
      <alignment horizontal="center" vertical="center"/>
    </xf>
    <xf numFmtId="0" fontId="242" fillId="4" borderId="0" xfId="2194" applyFont="1" applyFill="1" applyAlignment="1">
      <alignment horizontal="center" vertical="center"/>
    </xf>
    <xf numFmtId="0" fontId="243" fillId="31" borderId="23" xfId="2715" applyFont="1" applyFill="1" applyBorder="1" applyAlignment="1">
      <alignment vertical="center"/>
    </xf>
    <xf numFmtId="219" fontId="0" fillId="16" borderId="1" xfId="0" applyNumberFormat="1" applyFont="1" applyFill="1" applyBorder="1" applyAlignment="1">
      <alignment vertical="center" wrapText="1"/>
    </xf>
    <xf numFmtId="0" fontId="243" fillId="16" borderId="25" xfId="2715" applyFont="1" applyFill="1" applyBorder="1" applyAlignment="1">
      <alignment horizontal="left" vertical="center"/>
    </xf>
    <xf numFmtId="180" fontId="204" fillId="0" borderId="25" xfId="0" applyNumberFormat="1" applyFont="1" applyFill="1" applyBorder="1" applyAlignment="1">
      <alignment horizontal="center" vertical="center"/>
    </xf>
    <xf numFmtId="180" fontId="236" fillId="0" borderId="25" xfId="0" applyNumberFormat="1" applyFont="1" applyFill="1" applyBorder="1" applyAlignment="1">
      <alignment horizontal="center" vertical="center"/>
    </xf>
    <xf numFmtId="180" fontId="204" fillId="40" borderId="25" xfId="0" applyNumberFormat="1" applyFont="1" applyFill="1" applyBorder="1" applyAlignment="1">
      <alignment horizontal="center" vertical="center"/>
    </xf>
    <xf numFmtId="180" fontId="236" fillId="40" borderId="25" xfId="0" applyNumberFormat="1" applyFont="1" applyFill="1" applyBorder="1" applyAlignment="1">
      <alignment horizontal="center" vertical="center"/>
    </xf>
    <xf numFmtId="180" fontId="204" fillId="40" borderId="33" xfId="0" applyNumberFormat="1" applyFont="1" applyFill="1" applyBorder="1" applyAlignment="1">
      <alignment horizontal="center" vertical="center"/>
    </xf>
    <xf numFmtId="180" fontId="236" fillId="40" borderId="33" xfId="0" applyNumberFormat="1" applyFont="1" applyFill="1" applyBorder="1" applyAlignment="1">
      <alignment horizontal="center" vertical="center"/>
    </xf>
    <xf numFmtId="0" fontId="244" fillId="15" borderId="0" xfId="0" applyFont="1" applyFill="1" applyBorder="1" applyAlignment="1">
      <alignment vertical="center"/>
    </xf>
    <xf numFmtId="0" fontId="161" fillId="15" borderId="0" xfId="0" applyFont="1" applyFill="1" applyBorder="1" applyAlignment="1">
      <alignment vertical="center"/>
    </xf>
    <xf numFmtId="0" fontId="93" fillId="15" borderId="0" xfId="2719" applyFont="1" applyFill="1" applyAlignment="1"/>
    <xf numFmtId="2" fontId="106" fillId="15" borderId="0" xfId="2719" applyNumberFormat="1" applyFont="1" applyFill="1" applyAlignment="1"/>
    <xf numFmtId="0" fontId="245" fillId="15" borderId="0" xfId="2718" applyFont="1" applyFill="1" applyAlignment="1" applyProtection="1">
      <alignment vertical="center"/>
    </xf>
    <xf numFmtId="0" fontId="246" fillId="15" borderId="0" xfId="2718" applyFont="1" applyFill="1" applyAlignment="1" applyProtection="1">
      <alignment vertical="center"/>
    </xf>
    <xf numFmtId="0" fontId="245" fillId="15" borderId="0" xfId="2718" applyFont="1" applyFill="1" applyAlignment="1" applyProtection="1">
      <alignment horizontal="left" vertical="center"/>
    </xf>
    <xf numFmtId="2" fontId="246" fillId="15" borderId="0" xfId="16" applyNumberFormat="1" applyFont="1" applyFill="1" applyBorder="1" applyAlignment="1" applyProtection="1">
      <alignment horizontal="left" vertical="center"/>
    </xf>
    <xf numFmtId="20" fontId="247" fillId="15" borderId="0" xfId="2656" applyNumberFormat="1" applyFont="1" applyFill="1" applyBorder="1" applyAlignment="1" applyProtection="1">
      <alignment horizontal="left" vertical="top" wrapText="1"/>
    </xf>
    <xf numFmtId="0" fontId="248" fillId="15" borderId="0" xfId="2656" applyFont="1" applyFill="1" applyBorder="1" applyAlignment="1" applyProtection="1">
      <alignment horizontal="left" vertical="top" wrapText="1"/>
    </xf>
    <xf numFmtId="0" fontId="247" fillId="15" borderId="0" xfId="2718" applyFont="1" applyFill="1" applyAlignment="1" applyProtection="1">
      <alignment horizontal="left" vertical="center" wrapText="1"/>
    </xf>
    <xf numFmtId="0" fontId="248" fillId="15" borderId="0" xfId="2718" applyFont="1" applyFill="1" applyAlignment="1" applyProtection="1">
      <alignment horizontal="left" vertical="center"/>
    </xf>
    <xf numFmtId="20" fontId="247" fillId="15" borderId="0" xfId="2718" applyNumberFormat="1" applyFont="1" applyFill="1" applyAlignment="1" applyProtection="1">
      <alignment vertical="center"/>
    </xf>
    <xf numFmtId="0" fontId="248" fillId="15" borderId="0" xfId="2718" applyFont="1" applyFill="1" applyAlignment="1" applyProtection="1">
      <alignment vertical="center"/>
    </xf>
    <xf numFmtId="0" fontId="93" fillId="15" borderId="0" xfId="2718" applyFont="1" applyFill="1" applyAlignment="1">
      <alignment vertical="center"/>
    </xf>
    <xf numFmtId="0" fontId="106" fillId="15" borderId="0" xfId="2718" applyFont="1" applyFill="1" applyAlignment="1">
      <alignment vertical="center"/>
    </xf>
    <xf numFmtId="0" fontId="249" fillId="0" borderId="0" xfId="0" applyFont="1" applyFill="1" applyBorder="1" applyAlignment="1">
      <alignment vertical="center"/>
    </xf>
    <xf numFmtId="0" fontId="181" fillId="0" borderId="0" xfId="0" applyFont="1" applyFill="1" applyBorder="1" applyAlignment="1">
      <alignment vertical="center"/>
    </xf>
    <xf numFmtId="0" fontId="250"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7" applyFont="1" applyFill="1" applyAlignment="1">
      <alignment vertical="center"/>
    </xf>
    <xf numFmtId="0" fontId="233" fillId="4" borderId="0" xfId="2200" applyFont="1" applyFill="1" applyAlignment="1">
      <alignment horizontal="center" vertical="center"/>
    </xf>
    <xf numFmtId="0" fontId="233" fillId="4" borderId="0" xfId="2200" applyFont="1" applyFill="1" applyAlignment="1">
      <alignment vertical="center"/>
    </xf>
    <xf numFmtId="0" fontId="0" fillId="2" borderId="0" xfId="2617" applyFont="1" applyFill="1" applyAlignment="1">
      <alignment vertical="center"/>
    </xf>
    <xf numFmtId="0" fontId="24" fillId="2" borderId="0" xfId="2617" applyFont="1" applyFill="1" applyAlignment="1">
      <alignment vertical="center"/>
    </xf>
    <xf numFmtId="0" fontId="235" fillId="2" borderId="1" xfId="2617" applyFont="1" applyFill="1" applyBorder="1" applyAlignment="1">
      <alignment vertical="center"/>
    </xf>
    <xf numFmtId="0" fontId="235" fillId="2" borderId="1" xfId="2329" applyFont="1" applyFill="1" applyBorder="1" applyAlignment="1">
      <alignment horizontal="center" vertical="center"/>
    </xf>
    <xf numFmtId="0" fontId="235" fillId="2" borderId="1" xfId="2617" applyFont="1" applyFill="1" applyBorder="1" applyAlignment="1">
      <alignment horizontal="center" vertical="center"/>
    </xf>
    <xf numFmtId="0" fontId="235" fillId="3" borderId="1" xfId="0" applyFont="1" applyFill="1" applyBorder="1" applyAlignment="1">
      <alignment horizontal="center" vertical="center" wrapText="1"/>
    </xf>
    <xf numFmtId="177" fontId="108" fillId="41" borderId="1" xfId="2329" applyNumberFormat="1" applyFont="1" applyFill="1" applyBorder="1" applyAlignment="1">
      <alignment horizontal="center" vertical="center"/>
    </xf>
    <xf numFmtId="186" fontId="128" fillId="42" borderId="27" xfId="2329" applyNumberFormat="1" applyFont="1" applyFill="1" applyBorder="1" applyAlignment="1">
      <alignment horizontal="center" vertical="center"/>
    </xf>
    <xf numFmtId="0" fontId="108" fillId="3" borderId="1" xfId="0" applyFont="1" applyFill="1" applyBorder="1" applyAlignment="1">
      <alignment horizontal="center" vertical="center"/>
    </xf>
    <xf numFmtId="0" fontId="235" fillId="3" borderId="1" xfId="2329" applyNumberFormat="1" applyFont="1" applyFill="1" applyBorder="1" applyAlignment="1" applyProtection="1">
      <alignment horizontal="center" vertical="center" wrapText="1"/>
    </xf>
    <xf numFmtId="186" fontId="128" fillId="42" borderId="1" xfId="2329" applyNumberFormat="1" applyFont="1" applyFill="1" applyBorder="1" applyAlignment="1">
      <alignment horizontal="center" vertical="center"/>
    </xf>
    <xf numFmtId="0" fontId="100" fillId="42" borderId="25" xfId="1647" applyFont="1" applyFill="1" applyBorder="1" applyAlignment="1">
      <alignment horizontal="center" vertical="center"/>
    </xf>
    <xf numFmtId="16" fontId="108" fillId="3" borderId="1" xfId="0" applyNumberFormat="1" applyFont="1" applyFill="1" applyBorder="1" applyAlignment="1">
      <alignment horizontal="center" vertical="center"/>
    </xf>
    <xf numFmtId="0" fontId="128" fillId="4" borderId="0" xfId="2708" applyFont="1" applyFill="1" applyBorder="1" applyAlignment="1">
      <alignment horizontal="left" vertical="center" wrapText="1"/>
    </xf>
    <xf numFmtId="0" fontId="100" fillId="4" borderId="0" xfId="1647" applyFont="1" applyFill="1" applyBorder="1" applyAlignment="1">
      <alignment vertical="center"/>
    </xf>
    <xf numFmtId="191" fontId="69" fillId="4" borderId="0" xfId="1647" applyNumberFormat="1" applyFont="1" applyFill="1" applyBorder="1" applyAlignment="1">
      <alignment horizontal="left" vertical="center" wrapText="1"/>
    </xf>
    <xf numFmtId="0" fontId="69"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108" fillId="4" borderId="0" xfId="1647" applyFont="1" applyFill="1" applyBorder="1" applyAlignment="1">
      <alignment horizontal="left" vertical="center" wrapText="1"/>
    </xf>
    <xf numFmtId="0" fontId="235" fillId="4" borderId="0" xfId="1647" applyFont="1" applyFill="1" applyBorder="1" applyAlignment="1">
      <alignment vertical="center"/>
    </xf>
    <xf numFmtId="0" fontId="108" fillId="4" borderId="0" xfId="1647" applyFont="1" applyFill="1" applyBorder="1" applyAlignment="1">
      <alignment vertical="center"/>
    </xf>
    <xf numFmtId="0" fontId="108" fillId="4" borderId="0" xfId="1888" applyFont="1" applyFill="1" applyBorder="1" applyAlignment="1">
      <alignment horizontal="left" vertical="center"/>
    </xf>
    <xf numFmtId="186" fontId="108" fillId="4" borderId="0" xfId="1888" applyNumberFormat="1" applyFont="1" applyFill="1" applyBorder="1" applyAlignment="1">
      <alignment horizontal="center" vertical="center"/>
    </xf>
    <xf numFmtId="0" fontId="0" fillId="15" borderId="0" xfId="2617" applyFont="1" applyFill="1" applyAlignment="1">
      <alignment vertical="center"/>
    </xf>
    <xf numFmtId="0" fontId="0" fillId="0" borderId="0" xfId="2617" applyFont="1" applyAlignment="1">
      <alignment vertical="center"/>
    </xf>
    <xf numFmtId="0" fontId="108" fillId="15" borderId="5" xfId="0" applyFont="1" applyFill="1" applyBorder="1" applyAlignment="1">
      <alignment horizontal="left" vertical="center"/>
    </xf>
    <xf numFmtId="177" fontId="0" fillId="0" borderId="0" xfId="0" applyNumberFormat="1" applyFill="1" applyBorder="1" applyAlignment="1">
      <alignment vertical="center"/>
    </xf>
    <xf numFmtId="0" fontId="108" fillId="15" borderId="1" xfId="0" applyFont="1" applyFill="1" applyBorder="1" applyAlignment="1">
      <alignment horizontal="left" vertical="center"/>
    </xf>
    <xf numFmtId="0" fontId="108" fillId="15" borderId="31" xfId="0" applyFont="1" applyFill="1" applyBorder="1" applyAlignment="1">
      <alignment horizontal="left" vertical="center"/>
    </xf>
    <xf numFmtId="177" fontId="0" fillId="0" borderId="0" xfId="0" applyNumberFormat="1" applyFont="1" applyFill="1" applyBorder="1" applyAlignment="1">
      <alignment vertical="center"/>
    </xf>
    <xf numFmtId="0" fontId="108" fillId="15" borderId="27" xfId="0" applyFont="1" applyFill="1" applyBorder="1" applyAlignment="1">
      <alignment horizontal="left" vertical="center"/>
    </xf>
    <xf numFmtId="0" fontId="108" fillId="3" borderId="1" xfId="0" applyFont="1" applyFill="1" applyBorder="1" applyAlignment="1">
      <alignment horizontal="left" vertical="center"/>
    </xf>
    <xf numFmtId="0" fontId="235" fillId="16"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108" fillId="4" borderId="0" xfId="188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959" applyFont="1" applyFill="1" applyAlignment="1">
      <alignment vertical="center"/>
    </xf>
    <xf numFmtId="0" fontId="233" fillId="4" borderId="0" xfId="2198" applyFont="1" applyFill="1" applyAlignment="1">
      <alignment horizontal="center" vertical="center"/>
    </xf>
    <xf numFmtId="0" fontId="233" fillId="4" borderId="0" xfId="2198" applyFont="1" applyFill="1" applyAlignment="1">
      <alignment vertical="center"/>
    </xf>
    <xf numFmtId="0" fontId="89" fillId="0" borderId="0" xfId="0" applyFont="1" applyFill="1" applyAlignment="1">
      <alignment vertical="center"/>
    </xf>
    <xf numFmtId="0" fontId="251"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108" fillId="0" borderId="1" xfId="1888" applyFont="1" applyFill="1" applyBorder="1" applyAlignment="1">
      <alignment horizontal="center" vertical="center"/>
    </xf>
    <xf numFmtId="0" fontId="108" fillId="0" borderId="39" xfId="1888" applyFont="1" applyFill="1" applyBorder="1" applyAlignment="1">
      <alignment horizontal="center" vertical="center"/>
    </xf>
    <xf numFmtId="0" fontId="218" fillId="0" borderId="1" xfId="0" applyFont="1" applyFill="1" applyBorder="1" applyAlignment="1">
      <alignment horizontal="center" vertical="center"/>
    </xf>
    <xf numFmtId="0" fontId="159" fillId="0" borderId="1" xfId="0" applyFont="1" applyFill="1" applyBorder="1" applyAlignment="1">
      <alignment horizontal="left" vertical="center" wrapText="1"/>
    </xf>
    <xf numFmtId="221" fontId="128" fillId="42" borderId="5" xfId="1888" applyNumberFormat="1" applyFont="1" applyFill="1" applyBorder="1" applyAlignment="1">
      <alignment horizontal="center" vertical="center"/>
    </xf>
    <xf numFmtId="221" fontId="128" fillId="42" borderId="74" xfId="1888" applyNumberFormat="1" applyFont="1" applyFill="1" applyBorder="1" applyAlignment="1">
      <alignment horizontal="center" vertical="center"/>
    </xf>
    <xf numFmtId="221" fontId="128" fillId="42" borderId="34" xfId="1888" applyNumberFormat="1" applyFont="1" applyFill="1" applyBorder="1" applyAlignment="1">
      <alignment horizontal="center" vertical="center"/>
    </xf>
    <xf numFmtId="221" fontId="128" fillId="42" borderId="40" xfId="1888" applyNumberFormat="1" applyFont="1" applyFill="1" applyBorder="1" applyAlignment="1">
      <alignment horizontal="center" vertical="center"/>
    </xf>
    <xf numFmtId="186" fontId="128" fillId="42" borderId="1" xfId="1888" applyNumberFormat="1" applyFont="1" applyFill="1" applyBorder="1" applyAlignment="1">
      <alignment horizontal="center" vertical="center"/>
    </xf>
    <xf numFmtId="186" fontId="128" fillId="42" borderId="34" xfId="1888" applyNumberFormat="1" applyFont="1" applyFill="1" applyBorder="1" applyAlignment="1">
      <alignment horizontal="center" vertical="center"/>
    </xf>
    <xf numFmtId="186" fontId="16" fillId="42" borderId="34" xfId="730" applyNumberFormat="1" applyFont="1" applyFill="1" applyBorder="1" applyAlignment="1">
      <alignment horizontal="center" vertical="center"/>
    </xf>
    <xf numFmtId="0" fontId="100" fillId="15" borderId="0" xfId="1888" applyFont="1" applyFill="1" applyBorder="1" applyAlignment="1">
      <alignment vertical="center"/>
    </xf>
    <xf numFmtId="0" fontId="41" fillId="15" borderId="0" xfId="35" applyFont="1" applyFill="1" applyAlignment="1" applyProtection="1"/>
    <xf numFmtId="191" fontId="108" fillId="4" borderId="0" xfId="1888" applyNumberFormat="1" applyFont="1" applyFill="1" applyBorder="1" applyAlignment="1">
      <alignment horizontal="left" vertical="center" wrapText="1"/>
    </xf>
    <xf numFmtId="0" fontId="108" fillId="4" borderId="0" xfId="1888" applyFont="1" applyFill="1" applyBorder="1" applyAlignment="1">
      <alignment horizontal="left" vertical="center" wrapText="1"/>
    </xf>
    <xf numFmtId="0" fontId="235" fillId="4" borderId="0" xfId="1888" applyFont="1" applyFill="1" applyBorder="1" applyAlignment="1">
      <alignment horizontal="left" vertical="center"/>
    </xf>
    <xf numFmtId="0" fontId="108" fillId="0" borderId="0" xfId="1888" applyFont="1" applyFill="1" applyBorder="1" applyAlignment="1">
      <alignment horizontal="left" vertical="center"/>
    </xf>
    <xf numFmtId="0" fontId="100" fillId="4" borderId="0" xfId="188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9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186" fontId="128" fillId="42" borderId="39" xfId="1888" applyNumberFormat="1" applyFont="1" applyFill="1" applyBorder="1" applyAlignment="1">
      <alignment horizontal="center" vertical="center"/>
    </xf>
    <xf numFmtId="186" fontId="16" fillId="42" borderId="40" xfId="730" applyNumberFormat="1" applyFont="1" applyFill="1" applyBorder="1" applyAlignment="1">
      <alignment horizontal="center" vertical="center"/>
    </xf>
    <xf numFmtId="0" fontId="256"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100" fillId="16" borderId="0" xfId="2615" applyNumberFormat="1" applyFont="1" applyFill="1" applyBorder="1" applyAlignment="1">
      <alignment horizontal="center" vertical="center"/>
    </xf>
    <xf numFmtId="0" fontId="24" fillId="16" borderId="0" xfId="2615" applyNumberFormat="1" applyFont="1" applyFill="1" applyAlignment="1">
      <alignment horizontal="center" vertical="center"/>
    </xf>
    <xf numFmtId="0" fontId="257" fillId="19" borderId="46" xfId="2316" applyFont="1" applyFill="1" applyBorder="1" applyAlignment="1" applyProtection="1"/>
    <xf numFmtId="0" fontId="257" fillId="19" borderId="50" xfId="2316" applyNumberFormat="1" applyFont="1" applyFill="1" applyBorder="1" applyAlignment="1" applyProtection="1"/>
    <xf numFmtId="0" fontId="257" fillId="19" borderId="11" xfId="2316" applyNumberFormat="1" applyFont="1" applyFill="1" applyBorder="1" applyAlignment="1" applyProtection="1"/>
    <xf numFmtId="0" fontId="258" fillId="19" borderId="11" xfId="2316" applyFont="1" applyFill="1" applyBorder="1" applyAlignment="1" applyProtection="1">
      <alignment horizontal="center" vertical="center" wrapText="1"/>
    </xf>
    <xf numFmtId="0" fontId="259" fillId="11" borderId="76" xfId="2316" applyNumberFormat="1" applyFont="1" applyFill="1" applyBorder="1" applyAlignment="1" applyProtection="1">
      <alignment horizontal="left" vertical="center" wrapText="1"/>
      <protection locked="0"/>
    </xf>
    <xf numFmtId="0" fontId="259" fillId="11" borderId="77" xfId="2316" applyNumberFormat="1" applyFont="1" applyFill="1" applyBorder="1" applyAlignment="1" applyProtection="1">
      <alignment horizontal="left" vertical="center"/>
      <protection locked="0"/>
    </xf>
    <xf numFmtId="201" fontId="81" fillId="11" borderId="31" xfId="2316" applyNumberFormat="1" applyFont="1" applyFill="1" applyBorder="1" applyAlignment="1" applyProtection="1">
      <alignment horizontal="center" vertical="center"/>
    </xf>
    <xf numFmtId="0" fontId="259" fillId="11" borderId="78" xfId="2316" applyNumberFormat="1" applyFont="1" applyFill="1" applyBorder="1" applyAlignment="1" applyProtection="1">
      <alignment horizontal="left" vertical="center"/>
      <protection locked="0"/>
    </xf>
    <xf numFmtId="0" fontId="259" fillId="11" borderId="79" xfId="2316" applyNumberFormat="1" applyFont="1" applyFill="1" applyBorder="1" applyAlignment="1" applyProtection="1">
      <alignment horizontal="left" vertical="center"/>
      <protection locked="0"/>
    </xf>
    <xf numFmtId="221" fontId="259" fillId="11" borderId="5" xfId="2316" applyNumberFormat="1" applyFont="1" applyFill="1" applyBorder="1" applyAlignment="1" applyProtection="1">
      <alignment horizontal="center" vertical="center"/>
    </xf>
    <xf numFmtId="0" fontId="94" fillId="11" borderId="48" xfId="2316" applyFont="1" applyFill="1" applyBorder="1" applyAlignment="1" applyProtection="1">
      <alignment horizontal="center" vertical="center" textRotation="255" wrapText="1"/>
    </xf>
    <xf numFmtId="186" fontId="101" fillId="43" borderId="80" xfId="2316" applyNumberFormat="1" applyFont="1" applyFill="1" applyBorder="1" applyAlignment="1" applyProtection="1">
      <alignment horizontal="left" vertical="center" wrapText="1" indent="1"/>
    </xf>
    <xf numFmtId="219" fontId="260" fillId="44" borderId="1" xfId="0" applyNumberFormat="1" applyFont="1" applyFill="1" applyBorder="1" applyAlignment="1">
      <alignment horizontal="right" vertical="top" shrinkToFit="1"/>
    </xf>
    <xf numFmtId="186" fontId="101" fillId="43" borderId="81" xfId="2316" applyNumberFormat="1" applyFont="1" applyFill="1" applyBorder="1" applyAlignment="1" applyProtection="1">
      <alignment horizontal="left" vertical="center" wrapText="1" indent="1"/>
    </xf>
    <xf numFmtId="186" fontId="101" fillId="43" borderId="82" xfId="2316" applyNumberFormat="1" applyFont="1" applyFill="1" applyBorder="1" applyAlignment="1" applyProtection="1">
      <alignment horizontal="left" vertical="center" wrapText="1" indent="1"/>
    </xf>
    <xf numFmtId="186" fontId="170" fillId="43" borderId="83" xfId="2316" applyNumberFormat="1" applyFont="1" applyFill="1" applyBorder="1" applyAlignment="1" applyProtection="1">
      <alignment horizontal="left" vertical="center" wrapText="1" indent="1"/>
    </xf>
    <xf numFmtId="0" fontId="94" fillId="11" borderId="49" xfId="2316" applyFont="1" applyFill="1" applyBorder="1" applyAlignment="1" applyProtection="1">
      <alignment horizontal="center" vertical="center" textRotation="255" wrapText="1"/>
    </xf>
    <xf numFmtId="0" fontId="94" fillId="11" borderId="46" xfId="2316" applyFont="1" applyFill="1" applyBorder="1" applyAlignment="1" applyProtection="1">
      <alignment horizontal="center" vertical="center" textRotation="255" wrapText="1"/>
    </xf>
    <xf numFmtId="0" fontId="0" fillId="0" borderId="0" xfId="2615" applyFont="1" applyAlignment="1">
      <alignment vertical="center"/>
    </xf>
    <xf numFmtId="4" fontId="261" fillId="45" borderId="0" xfId="1412" applyNumberFormat="1" applyFont="1" applyFill="1" applyBorder="1" applyAlignment="1">
      <alignment horizontal="center" vertical="center"/>
    </xf>
    <xf numFmtId="4" fontId="261" fillId="46" borderId="0" xfId="1412" applyNumberFormat="1" applyFont="1" applyFill="1" applyBorder="1" applyAlignment="1">
      <alignment horizontal="center" vertical="center"/>
    </xf>
    <xf numFmtId="0" fontId="262" fillId="4" borderId="0" xfId="2316" applyFont="1" applyFill="1" applyAlignment="1"/>
    <xf numFmtId="0" fontId="128" fillId="0" borderId="0" xfId="2316" applyFont="1" applyFill="1" applyBorder="1" applyAlignment="1" applyProtection="1">
      <alignment horizontal="center" vertical="center" textRotation="255" wrapText="1"/>
    </xf>
    <xf numFmtId="186" fontId="68" fillId="0" borderId="0" xfId="2316" applyNumberFormat="1" applyFont="1" applyFill="1" applyBorder="1" applyAlignment="1" applyProtection="1">
      <alignment horizontal="left" vertical="center" indent="1"/>
    </xf>
    <xf numFmtId="0" fontId="120" fillId="0" borderId="0" xfId="2316" applyFont="1" applyFill="1" applyBorder="1" applyAlignment="1" applyProtection="1">
      <alignment horizontal="center" vertical="center"/>
    </xf>
    <xf numFmtId="0" fontId="120" fillId="0" borderId="0" xfId="2316" applyNumberFormat="1" applyFont="1" applyFill="1" applyBorder="1" applyAlignment="1" applyProtection="1">
      <alignment horizontal="center" vertical="center"/>
    </xf>
    <xf numFmtId="0" fontId="100" fillId="31" borderId="0" xfId="2615" applyNumberFormat="1" applyFont="1" applyFill="1" applyBorder="1" applyAlignment="1">
      <alignment horizontal="center" vertical="center"/>
    </xf>
    <xf numFmtId="0" fontId="100" fillId="0" borderId="0" xfId="2615" applyNumberFormat="1" applyFont="1" applyFill="1" applyBorder="1" applyAlignment="1">
      <alignment horizontal="center" vertical="center"/>
    </xf>
    <xf numFmtId="0" fontId="257" fillId="19" borderId="11" xfId="2615" applyFont="1" applyFill="1" applyBorder="1" applyAlignment="1" applyProtection="1">
      <alignment horizontal="right"/>
    </xf>
    <xf numFmtId="0" fontId="257" fillId="19" borderId="29" xfId="2615" applyFont="1" applyFill="1" applyBorder="1" applyAlignment="1" applyProtection="1">
      <alignment horizontal="right"/>
    </xf>
    <xf numFmtId="201" fontId="259" fillId="11" borderId="5" xfId="2316" applyNumberFormat="1" applyFont="1" applyFill="1" applyBorder="1" applyAlignment="1" applyProtection="1">
      <alignment horizontal="center" vertical="center"/>
    </xf>
    <xf numFmtId="0" fontId="256" fillId="11" borderId="1" xfId="2315" applyNumberFormat="1" applyFont="1" applyFill="1" applyBorder="1" applyAlignment="1">
      <alignment horizontal="center" vertical="center"/>
    </xf>
    <xf numFmtId="0" fontId="100" fillId="0" borderId="1" xfId="0" applyFont="1" applyFill="1" applyBorder="1" applyAlignment="1">
      <alignment horizontal="center" vertical="center" wrapText="1"/>
    </xf>
    <xf numFmtId="0" fontId="0" fillId="4" borderId="0" xfId="2612"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33" fillId="4" borderId="0" xfId="270" applyFont="1" applyFill="1" applyAlignment="1">
      <alignment horizontal="center" vertical="center"/>
    </xf>
    <xf numFmtId="0" fontId="16" fillId="16" borderId="0" xfId="2612" applyFont="1" applyFill="1" applyAlignment="1">
      <alignment vertical="center"/>
    </xf>
    <xf numFmtId="0" fontId="166" fillId="16" borderId="0" xfId="270" applyFont="1" applyFill="1" applyAlignment="1">
      <alignment horizontal="center" vertical="center"/>
    </xf>
    <xf numFmtId="0" fontId="128"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9" fillId="11" borderId="76" xfId="2314" applyNumberFormat="1" applyFont="1" applyFill="1" applyBorder="1" applyAlignment="1" applyProtection="1">
      <alignment horizontal="left" vertical="center" wrapText="1"/>
      <protection locked="0"/>
    </xf>
    <xf numFmtId="0" fontId="259" fillId="11" borderId="77" xfId="2314" applyNumberFormat="1" applyFont="1" applyFill="1" applyBorder="1" applyAlignment="1" applyProtection="1">
      <alignment horizontal="left" vertical="center"/>
      <protection locked="0"/>
    </xf>
    <xf numFmtId="201" fontId="259" fillId="11" borderId="27" xfId="2314" applyNumberFormat="1" applyFont="1" applyFill="1" applyBorder="1" applyAlignment="1" applyProtection="1">
      <alignment horizontal="center" vertical="top"/>
      <protection locked="0"/>
    </xf>
    <xf numFmtId="0" fontId="259" fillId="11" borderId="84" xfId="2314" applyNumberFormat="1" applyFont="1" applyFill="1" applyBorder="1" applyAlignment="1" applyProtection="1">
      <alignment horizontal="left" vertical="center"/>
      <protection locked="0"/>
    </xf>
    <xf numFmtId="0" fontId="259" fillId="11" borderId="85" xfId="2314" applyNumberFormat="1" applyFont="1" applyFill="1" applyBorder="1" applyAlignment="1" applyProtection="1">
      <alignment horizontal="left" vertical="center"/>
      <protection locked="0"/>
    </xf>
    <xf numFmtId="221" fontId="259" fillId="11" borderId="5" xfId="2314" applyNumberFormat="1" applyFont="1" applyFill="1" applyBorder="1" applyAlignment="1" applyProtection="1">
      <alignment horizontal="center" vertical="top"/>
      <protection locked="0"/>
    </xf>
    <xf numFmtId="186" fontId="259" fillId="11" borderId="48" xfId="2314" applyNumberFormat="1" applyFont="1" applyFill="1" applyBorder="1" applyAlignment="1" applyProtection="1">
      <alignment horizontal="center" vertical="center" textRotation="255" wrapText="1"/>
    </xf>
    <xf numFmtId="186" fontId="263" fillId="43" borderId="86" xfId="2314" applyNumberFormat="1" applyFont="1" applyFill="1" applyBorder="1" applyAlignment="1" applyProtection="1">
      <alignment horizontal="left" vertical="center" wrapText="1" indent="1"/>
    </xf>
    <xf numFmtId="2" fontId="264" fillId="47" borderId="0" xfId="1412" applyNumberFormat="1" applyFont="1" applyFill="1" applyBorder="1" applyAlignment="1">
      <alignment horizontal="center" vertical="center"/>
    </xf>
    <xf numFmtId="186" fontId="263" fillId="43" borderId="82" xfId="2314" applyNumberFormat="1" applyFont="1" applyFill="1" applyBorder="1" applyAlignment="1" applyProtection="1">
      <alignment horizontal="left" vertical="center" wrapText="1" indent="1"/>
    </xf>
    <xf numFmtId="186" fontId="128" fillId="11" borderId="10" xfId="2314" applyNumberFormat="1" applyFont="1" applyFill="1" applyBorder="1" applyAlignment="1" applyProtection="1">
      <alignment horizontal="center" vertical="center" wrapText="1"/>
      <protection locked="0"/>
    </xf>
    <xf numFmtId="221" fontId="101" fillId="48" borderId="80" xfId="2314" applyNumberFormat="1" applyFont="1" applyFill="1" applyBorder="1" applyAlignment="1" applyProtection="1">
      <alignment horizontal="left" vertical="top" indent="1"/>
      <protection locked="0"/>
    </xf>
    <xf numFmtId="4" fontId="265" fillId="46" borderId="0" xfId="1412" applyNumberFormat="1" applyFont="1" applyFill="1" applyBorder="1" applyAlignment="1">
      <alignment horizontal="center" vertical="center"/>
    </xf>
    <xf numFmtId="4" fontId="265" fillId="14" borderId="0" xfId="1412" applyNumberFormat="1" applyFont="1" applyFill="1" applyBorder="1" applyAlignment="1">
      <alignment horizontal="center" vertical="center"/>
    </xf>
    <xf numFmtId="221" fontId="101" fillId="48" borderId="81" xfId="2314" applyNumberFormat="1" applyFont="1" applyFill="1" applyBorder="1" applyAlignment="1" applyProtection="1">
      <alignment horizontal="left" vertical="top" indent="1"/>
      <protection locked="0"/>
    </xf>
    <xf numFmtId="4" fontId="265" fillId="45" borderId="0" xfId="1412" applyNumberFormat="1" applyFont="1" applyFill="1" applyBorder="1" applyAlignment="1">
      <alignment horizontal="center" vertical="center"/>
    </xf>
    <xf numFmtId="221" fontId="101" fillId="48" borderId="87" xfId="2314" applyNumberFormat="1" applyFont="1" applyFill="1" applyBorder="1" applyAlignment="1" applyProtection="1">
      <alignment horizontal="left" vertical="top" indent="1"/>
      <protection locked="0"/>
    </xf>
    <xf numFmtId="186" fontId="128" fillId="11" borderId="49" xfId="2314" applyNumberFormat="1" applyFont="1" applyFill="1" applyBorder="1" applyAlignment="1" applyProtection="1">
      <alignment horizontal="center" vertical="center" wrapText="1"/>
      <protection locked="0"/>
    </xf>
    <xf numFmtId="221" fontId="101" fillId="48" borderId="88" xfId="2314" applyNumberFormat="1" applyFont="1" applyFill="1" applyBorder="1" applyAlignment="1" applyProtection="1">
      <alignment horizontal="left" vertical="top" indent="1"/>
      <protection locked="0"/>
    </xf>
    <xf numFmtId="2" fontId="266" fillId="47" borderId="0" xfId="1412" applyNumberFormat="1" applyFont="1" applyFill="1" applyBorder="1" applyAlignment="1">
      <alignment horizontal="center" vertical="center"/>
    </xf>
    <xf numFmtId="0" fontId="1" fillId="15" borderId="10" xfId="0" applyFont="1" applyFill="1" applyBorder="1" applyAlignment="1">
      <alignment horizontal="left" vertical="top"/>
    </xf>
    <xf numFmtId="4" fontId="267" fillId="47" borderId="0" xfId="1412" applyNumberFormat="1" applyFont="1" applyFill="1" applyBorder="1" applyAlignment="1">
      <alignment horizontal="center" vertical="center"/>
    </xf>
    <xf numFmtId="223" fontId="57" fillId="15" borderId="0" xfId="0" applyNumberFormat="1" applyFont="1" applyFill="1" applyBorder="1" applyAlignment="1"/>
    <xf numFmtId="4" fontId="267" fillId="49" borderId="0" xfId="1412" applyNumberFormat="1" applyFont="1" applyFill="1" applyBorder="1" applyAlignment="1">
      <alignment horizontal="center" vertical="center"/>
    </xf>
    <xf numFmtId="223" fontId="235" fillId="15" borderId="1" xfId="0" applyNumberFormat="1" applyFont="1" applyFill="1" applyBorder="1" applyAlignment="1">
      <alignment horizontal="left"/>
    </xf>
    <xf numFmtId="186" fontId="101" fillId="48" borderId="81" xfId="2314" applyNumberFormat="1" applyFont="1" applyFill="1" applyBorder="1" applyAlignment="1" applyProtection="1">
      <alignment horizontal="center" vertical="center"/>
    </xf>
    <xf numFmtId="0" fontId="262" fillId="4" borderId="0" xfId="2314" applyFont="1" applyFill="1" applyAlignment="1"/>
    <xf numFmtId="0" fontId="58" fillId="15" borderId="0" xfId="2612" applyFont="1" applyFill="1" applyAlignment="1">
      <alignment vertical="center"/>
    </xf>
    <xf numFmtId="0" fontId="0" fillId="0" borderId="0" xfId="2612" applyFont="1" applyAlignment="1">
      <alignment vertical="center"/>
    </xf>
    <xf numFmtId="201" fontId="259" fillId="11" borderId="5" xfId="2314" applyNumberFormat="1" applyFont="1" applyFill="1" applyBorder="1" applyAlignment="1" applyProtection="1">
      <alignment horizontal="center" vertical="top"/>
      <protection locked="0"/>
    </xf>
    <xf numFmtId="0" fontId="70" fillId="45" borderId="0" xfId="1412" applyFont="1" applyFill="1" applyBorder="1" applyAlignment="1">
      <alignment horizontal="center"/>
    </xf>
    <xf numFmtId="0" fontId="70" fillId="46" borderId="0" xfId="1412"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2608" applyFont="1" applyFill="1" applyAlignment="1">
      <alignment vertical="center"/>
    </xf>
    <xf numFmtId="0" fontId="233" fillId="4" borderId="0" xfId="2190" applyFont="1" applyFill="1" applyAlignment="1">
      <alignment horizontal="center" vertical="center"/>
    </xf>
    <xf numFmtId="0" fontId="268" fillId="2" borderId="0" xfId="2190" applyFont="1" applyFill="1" applyAlignment="1">
      <alignment horizontal="center" vertical="center"/>
    </xf>
    <xf numFmtId="0" fontId="16" fillId="2" borderId="0" xfId="2608" applyFont="1" applyFill="1" applyAlignment="1">
      <alignment vertical="center"/>
    </xf>
    <xf numFmtId="0" fontId="133" fillId="2" borderId="0" xfId="2608" applyFont="1" applyFill="1" applyAlignment="1">
      <alignment vertical="center"/>
    </xf>
    <xf numFmtId="0" fontId="108" fillId="2" borderId="0" xfId="2608" applyFont="1" applyFill="1" applyAlignment="1">
      <alignment vertical="center"/>
    </xf>
    <xf numFmtId="31" fontId="133" fillId="2" borderId="0" xfId="2608" applyNumberFormat="1" applyFont="1" applyFill="1" applyAlignment="1">
      <alignment vertical="center"/>
    </xf>
    <xf numFmtId="0" fontId="0" fillId="50" borderId="1" xfId="2608" applyFont="1" applyFill="1" applyBorder="1" applyAlignment="1">
      <alignment vertical="center"/>
    </xf>
    <xf numFmtId="0" fontId="0" fillId="0" borderId="89" xfId="2608" applyFont="1" applyFill="1" applyBorder="1" applyAlignment="1">
      <alignment horizontal="center" vertical="center" wrapText="1"/>
    </xf>
    <xf numFmtId="0" fontId="0" fillId="0" borderId="89" xfId="2608" applyFont="1" applyFill="1" applyBorder="1" applyAlignment="1">
      <alignment horizontal="center" vertical="center"/>
    </xf>
    <xf numFmtId="0" fontId="133" fillId="0" borderId="1" xfId="2608" applyFont="1" applyBorder="1" applyAlignment="1">
      <alignment vertical="center"/>
    </xf>
    <xf numFmtId="0" fontId="269" fillId="0" borderId="90" xfId="0" applyFont="1" applyFill="1" applyBorder="1" applyAlignment="1">
      <alignment vertical="center" wrapText="1"/>
    </xf>
    <xf numFmtId="219" fontId="270" fillId="16" borderId="23" xfId="0" applyNumberFormat="1" applyFont="1" applyFill="1" applyBorder="1" applyAlignment="1">
      <alignment horizontal="center" vertical="center" wrapText="1"/>
    </xf>
    <xf numFmtId="219" fontId="270" fillId="16" borderId="24" xfId="0" applyNumberFormat="1" applyFont="1" applyFill="1" applyBorder="1" applyAlignment="1">
      <alignment horizontal="center" vertical="center" wrapText="1"/>
    </xf>
    <xf numFmtId="219" fontId="270" fillId="16" borderId="37" xfId="0" applyNumberFormat="1" applyFont="1" applyFill="1" applyBorder="1" applyAlignment="1">
      <alignment horizontal="center" vertical="center" wrapText="1"/>
    </xf>
    <xf numFmtId="0" fontId="269" fillId="0" borderId="91" xfId="0" applyFont="1" applyFill="1" applyBorder="1" applyAlignment="1">
      <alignment vertical="center" wrapText="1"/>
    </xf>
    <xf numFmtId="219" fontId="270" fillId="16" borderId="25" xfId="0" applyNumberFormat="1" applyFont="1" applyFill="1" applyBorder="1" applyAlignment="1">
      <alignment horizontal="center" vertical="center" wrapText="1"/>
    </xf>
    <xf numFmtId="219" fontId="270" fillId="16" borderId="1" xfId="0" applyNumberFormat="1" applyFont="1" applyFill="1" applyBorder="1" applyAlignment="1">
      <alignment horizontal="center" vertical="center" wrapText="1"/>
    </xf>
    <xf numFmtId="219" fontId="270"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19" fontId="271" fillId="0" borderId="25" xfId="0" applyNumberFormat="1" applyFont="1" applyFill="1" applyBorder="1" applyAlignment="1">
      <alignment horizontal="center" vertical="center" wrapText="1"/>
    </xf>
    <xf numFmtId="219" fontId="271" fillId="0" borderId="1" xfId="0" applyNumberFormat="1" applyFont="1" applyFill="1" applyBorder="1" applyAlignment="1">
      <alignment horizontal="center" vertical="center" wrapText="1"/>
    </xf>
    <xf numFmtId="219" fontId="270" fillId="0" borderId="1" xfId="0" applyNumberFormat="1" applyFont="1" applyFill="1" applyBorder="1" applyAlignment="1">
      <alignment horizontal="center" vertical="center" wrapText="1"/>
    </xf>
    <xf numFmtId="219" fontId="270" fillId="0" borderId="39" xfId="0" applyNumberFormat="1" applyFont="1" applyFill="1" applyBorder="1" applyAlignment="1">
      <alignment horizontal="center" vertical="center" wrapText="1"/>
    </xf>
    <xf numFmtId="0" fontId="79" fillId="0" borderId="92" xfId="2560" applyFont="1" applyFill="1" applyBorder="1" applyAlignment="1">
      <alignment horizontal="left" vertical="center" wrapText="1"/>
    </xf>
    <xf numFmtId="219" fontId="100" fillId="0" borderId="33" xfId="2560" applyNumberFormat="1" applyFont="1" applyFill="1" applyBorder="1" applyAlignment="1">
      <alignment horizontal="center" vertical="center" wrapText="1"/>
    </xf>
    <xf numFmtId="219" fontId="100" fillId="0" borderId="34" xfId="2560" applyNumberFormat="1" applyFont="1" applyFill="1" applyBorder="1" applyAlignment="1">
      <alignment horizontal="center" vertical="center" wrapText="1"/>
    </xf>
    <xf numFmtId="219" fontId="270" fillId="0" borderId="34" xfId="0" applyNumberFormat="1" applyFont="1" applyFill="1" applyBorder="1" applyAlignment="1">
      <alignment horizontal="center" vertical="center" wrapText="1"/>
    </xf>
    <xf numFmtId="219" fontId="270" fillId="0" borderId="40" xfId="0" applyNumberFormat="1" applyFont="1" applyFill="1" applyBorder="1" applyAlignment="1">
      <alignment horizontal="center" vertical="center" wrapText="1"/>
    </xf>
    <xf numFmtId="0" fontId="0" fillId="4" borderId="48" xfId="2608" applyFont="1" applyFill="1" applyBorder="1" applyAlignment="1">
      <alignment horizontal="center" vertical="center" wrapText="1"/>
    </xf>
    <xf numFmtId="0" fontId="272" fillId="4" borderId="0" xfId="2608" applyFont="1" applyFill="1" applyAlignment="1">
      <alignment horizontal="center" vertical="center" wrapText="1"/>
    </xf>
    <xf numFmtId="0" fontId="93"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93" fillId="0" borderId="0" xfId="1143" applyFont="1" applyFill="1" applyBorder="1" applyAlignment="1">
      <alignment horizontal="left" vertical="center"/>
    </xf>
    <xf numFmtId="0" fontId="0" fillId="0" borderId="0" xfId="1238" applyFont="1" applyFill="1" applyBorder="1" applyAlignment="1">
      <alignment horizontal="left"/>
    </xf>
    <xf numFmtId="0" fontId="273" fillId="0" borderId="93" xfId="1143" applyNumberFormat="1" applyFont="1" applyFill="1" applyBorder="1" applyAlignment="1">
      <alignment vertical="center"/>
    </xf>
    <xf numFmtId="0" fontId="274" fillId="0" borderId="0" xfId="1143" applyNumberFormat="1" applyFont="1" applyFill="1" applyBorder="1" applyAlignment="1">
      <alignment vertical="center"/>
    </xf>
    <xf numFmtId="0" fontId="274" fillId="0" borderId="0" xfId="1143" applyFont="1" applyFill="1" applyBorder="1" applyAlignment="1">
      <alignment vertical="center"/>
    </xf>
    <xf numFmtId="0" fontId="271"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8"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5" fillId="0" borderId="0" xfId="0" applyFont="1" applyFill="1" applyBorder="1" applyAlignment="1"/>
    <xf numFmtId="0" fontId="158" fillId="51" borderId="0" xfId="0" applyFont="1" applyFill="1" applyBorder="1" applyAlignment="1"/>
    <xf numFmtId="0" fontId="158" fillId="51" borderId="0" xfId="0" applyFont="1" applyFill="1" applyBorder="1" applyAlignment="1">
      <alignment horizontal="center"/>
    </xf>
    <xf numFmtId="0" fontId="158" fillId="52" borderId="0" xfId="0" applyFont="1" applyFill="1" applyBorder="1" applyAlignment="1"/>
    <xf numFmtId="0" fontId="158" fillId="52" borderId="0" xfId="0" applyFont="1" applyFill="1" applyBorder="1" applyAlignment="1">
      <alignment horizontal="center"/>
    </xf>
    <xf numFmtId="0" fontId="275" fillId="0" borderId="0" xfId="0" applyFont="1" applyFill="1" applyBorder="1" applyAlignment="1">
      <alignment vertical="center"/>
    </xf>
    <xf numFmtId="0" fontId="16" fillId="15" borderId="0" xfId="0" applyFont="1" applyFill="1" applyBorder="1" applyAlignment="1">
      <alignment horizontal="center" vertical="center"/>
    </xf>
    <xf numFmtId="0" fontId="130" fillId="4" borderId="0" xfId="537" applyFont="1" applyFill="1" applyAlignment="1">
      <alignment vertical="center"/>
    </xf>
    <xf numFmtId="0" fontId="276" fillId="4" borderId="0" xfId="2700" applyFont="1" applyFill="1" applyAlignment="1">
      <alignment horizontal="center" vertical="center"/>
    </xf>
    <xf numFmtId="0" fontId="166" fillId="4" borderId="0" xfId="2700" applyFont="1" applyFill="1" applyAlignment="1">
      <alignment horizontal="center" vertical="center"/>
    </xf>
    <xf numFmtId="0" fontId="130" fillId="2" borderId="0" xfId="537" applyFont="1" applyFill="1" applyAlignment="1">
      <alignment vertical="center"/>
    </xf>
    <xf numFmtId="0" fontId="166" fillId="2" borderId="0" xfId="2700" applyFont="1" applyFill="1" applyAlignment="1">
      <alignment horizontal="center" vertical="center"/>
    </xf>
    <xf numFmtId="0" fontId="277" fillId="2" borderId="0" xfId="2700" applyFont="1" applyFill="1" applyAlignment="1">
      <alignment horizontal="center" vertical="center"/>
    </xf>
    <xf numFmtId="0" fontId="108" fillId="2" borderId="0" xfId="537" applyFont="1" applyFill="1" applyAlignment="1">
      <alignment vertical="center"/>
    </xf>
    <xf numFmtId="0" fontId="278" fillId="2" borderId="0" xfId="537" applyFont="1" applyFill="1" applyAlignment="1">
      <alignment vertical="center"/>
    </xf>
    <xf numFmtId="0" fontId="235" fillId="2" borderId="0" xfId="537" applyFont="1" applyFill="1" applyAlignment="1">
      <alignment vertical="center"/>
    </xf>
    <xf numFmtId="0" fontId="279" fillId="2" borderId="0" xfId="537" applyFont="1" applyFill="1" applyAlignment="1">
      <alignment vertical="center"/>
    </xf>
    <xf numFmtId="0" fontId="108" fillId="15" borderId="1" xfId="537" applyFont="1" applyFill="1" applyBorder="1" applyAlignment="1">
      <alignment vertical="center"/>
    </xf>
    <xf numFmtId="0" fontId="235" fillId="15" borderId="1" xfId="537" applyFont="1" applyFill="1" applyBorder="1" applyAlignment="1">
      <alignment vertical="center"/>
    </xf>
    <xf numFmtId="0" fontId="279" fillId="15" borderId="11" xfId="537" applyFont="1" applyFill="1" applyBorder="1" applyAlignment="1">
      <alignment vertical="center"/>
    </xf>
    <xf numFmtId="0" fontId="279" fillId="15" borderId="1" xfId="537" applyFont="1" applyFill="1" applyBorder="1" applyAlignment="1">
      <alignment vertical="center"/>
    </xf>
    <xf numFmtId="198"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80" fillId="15" borderId="1" xfId="2658" applyFont="1" applyFill="1" applyBorder="1" applyAlignment="1" applyProtection="1"/>
    <xf numFmtId="198"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2" fontId="281" fillId="0" borderId="96" xfId="0" applyNumberFormat="1" applyFont="1" applyFill="1" applyBorder="1" applyAlignment="1">
      <alignment horizontal="left" vertical="top" indent="2" shrinkToFit="1"/>
    </xf>
    <xf numFmtId="2" fontId="281" fillId="0" borderId="96" xfId="0" applyNumberFormat="1" applyFont="1" applyFill="1" applyBorder="1" applyAlignment="1">
      <alignment horizontal="center" vertical="top" shrinkToFit="1"/>
    </xf>
    <xf numFmtId="0" fontId="108" fillId="4" borderId="18" xfId="537" applyFont="1" applyFill="1" applyBorder="1" applyAlignment="1">
      <alignment vertical="center" wrapText="1"/>
    </xf>
    <xf numFmtId="0" fontId="128" fillId="30" borderId="0" xfId="537" applyNumberFormat="1" applyFont="1" applyFill="1" applyAlignment="1">
      <alignment horizontal="center" vertical="center" wrapText="1"/>
    </xf>
    <xf numFmtId="0" fontId="278"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82" fillId="53" borderId="1" xfId="0" applyFont="1" applyFill="1" applyBorder="1" applyAlignment="1">
      <alignment horizontal="center"/>
    </xf>
    <xf numFmtId="0" fontId="283"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21" fontId="284" fillId="16" borderId="29" xfId="0" applyNumberFormat="1" applyFont="1" applyFill="1" applyBorder="1" applyAlignment="1">
      <alignment horizontal="center" vertical="center"/>
    </xf>
    <xf numFmtId="221" fontId="284" fillId="16" borderId="1" xfId="0" applyNumberFormat="1" applyFont="1" applyFill="1" applyBorder="1" applyAlignment="1">
      <alignment horizontal="center" vertical="center"/>
    </xf>
    <xf numFmtId="221" fontId="284" fillId="0" borderId="1" xfId="0" applyNumberFormat="1" applyFont="1" applyFill="1" applyBorder="1" applyAlignment="1">
      <alignment horizontal="center" vertical="center"/>
    </xf>
    <xf numFmtId="0" fontId="57" fillId="15" borderId="0" xfId="1871" applyFont="1" applyFill="1" applyBorder="1" applyAlignment="1">
      <alignment horizontal="left"/>
    </xf>
    <xf numFmtId="0" fontId="57" fillId="15" borderId="0" xfId="1871" applyFont="1" applyFill="1" applyBorder="1" applyAlignment="1">
      <alignment horizontal="left" vertical="center"/>
    </xf>
    <xf numFmtId="0" fontId="123" fillId="15" borderId="0" xfId="1871" applyFont="1" applyFill="1" applyBorder="1" applyAlignment="1">
      <alignment horizontal="left"/>
    </xf>
    <xf numFmtId="0" fontId="57" fillId="15" borderId="0" xfId="0" applyFont="1" applyFill="1" applyAlignment="1">
      <alignment horizontal="left" wrapText="1"/>
    </xf>
    <xf numFmtId="0" fontId="285" fillId="15" borderId="0" xfId="2651" applyFont="1" applyFill="1" applyAlignment="1">
      <alignment horizontal="left" wrapText="1"/>
    </xf>
    <xf numFmtId="0" fontId="254" fillId="15" borderId="0" xfId="2651" applyFont="1" applyFill="1" applyAlignment="1">
      <alignment horizontal="left" wrapText="1"/>
    </xf>
    <xf numFmtId="0" fontId="57" fillId="15" borderId="0" xfId="0" applyFont="1" applyFill="1" applyAlignment="1">
      <alignment vertical="center"/>
    </xf>
    <xf numFmtId="0" fontId="57" fillId="15" borderId="0" xfId="2553" applyFont="1" applyFill="1" applyAlignment="1" applyProtection="1">
      <alignment vertical="center"/>
      <protection locked="0" hidden="1"/>
    </xf>
    <xf numFmtId="0" fontId="57" fillId="15" borderId="0" xfId="2587" applyFont="1" applyFill="1" applyBorder="1">
      <alignment vertical="center"/>
    </xf>
    <xf numFmtId="0" fontId="286" fillId="15" borderId="0" xfId="2587" applyFont="1" applyFill="1" applyBorder="1">
      <alignment vertical="center"/>
    </xf>
    <xf numFmtId="0" fontId="235" fillId="15" borderId="0" xfId="0" applyFont="1" applyFill="1" applyAlignment="1"/>
    <xf numFmtId="0" fontId="286" fillId="15" borderId="0" xfId="0" applyFont="1" applyFill="1" applyAlignment="1"/>
    <xf numFmtId="0" fontId="287" fillId="15" borderId="0" xfId="0" applyFont="1" applyFill="1" applyAlignment="1">
      <alignment horizontal="left"/>
    </xf>
    <xf numFmtId="0" fontId="287" fillId="15" borderId="0" xfId="0" applyFont="1" applyFill="1" applyAlignment="1"/>
    <xf numFmtId="0" fontId="288" fillId="15" borderId="0" xfId="0" applyFont="1" applyFill="1" applyAlignment="1"/>
    <xf numFmtId="0" fontId="289" fillId="15" borderId="0" xfId="0" applyFont="1" applyFill="1" applyAlignment="1">
      <alignment horizontal="left" vertical="center" wrapText="1"/>
    </xf>
    <xf numFmtId="0" fontId="290" fillId="15" borderId="0" xfId="2707" applyFont="1" applyFill="1" applyAlignment="1">
      <alignment horizontal="left" vertical="center"/>
    </xf>
    <xf numFmtId="0" fontId="291" fillId="15" borderId="0" xfId="2707" applyFont="1" applyFill="1" applyAlignment="1">
      <alignment horizontal="left" vertical="center"/>
    </xf>
    <xf numFmtId="221" fontId="67" fillId="15" borderId="0" xfId="0" applyNumberFormat="1" applyFont="1" applyFill="1" applyAlignment="1">
      <alignment horizontal="left" vertical="center"/>
    </xf>
    <xf numFmtId="0" fontId="0" fillId="31" borderId="0" xfId="0" applyFill="1"/>
    <xf numFmtId="0" fontId="19" fillId="0" borderId="0" xfId="0" applyFont="1" applyFill="1" applyAlignment="1">
      <alignment vertical="center"/>
    </xf>
    <xf numFmtId="0" fontId="212"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6" borderId="0" xfId="0" applyFont="1" applyFill="1" applyAlignment="1">
      <alignment horizontal="center" vertical="center"/>
    </xf>
    <xf numFmtId="0" fontId="292" fillId="2" borderId="1" xfId="0" applyNumberFormat="1" applyFont="1" applyFill="1" applyBorder="1" applyAlignment="1">
      <alignment horizontal="center" vertical="center" wrapText="1"/>
    </xf>
    <xf numFmtId="0" fontId="212"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33" fillId="4" borderId="0" xfId="2211" applyFont="1" applyFill="1" applyAlignment="1">
      <alignment horizontal="center" vertical="center"/>
    </xf>
    <xf numFmtId="0" fontId="293" fillId="16" borderId="53" xfId="0" applyFont="1" applyFill="1" applyBorder="1" applyAlignment="1">
      <alignment horizontal="center" vertical="center"/>
    </xf>
    <xf numFmtId="0" fontId="293" fillId="16" borderId="54" xfId="0" applyFont="1" applyFill="1" applyBorder="1" applyAlignment="1">
      <alignment horizontal="center" vertical="top" wrapText="1"/>
    </xf>
    <xf numFmtId="0" fontId="294" fillId="16" borderId="54" xfId="0" applyFont="1" applyFill="1" applyBorder="1" applyAlignment="1">
      <alignment horizontal="center" vertical="top" wrapText="1"/>
    </xf>
    <xf numFmtId="198" fontId="294" fillId="16" borderId="25" xfId="0" applyNumberFormat="1" applyFont="1" applyFill="1" applyBorder="1" applyAlignment="1">
      <alignment horizontal="center" vertical="center" shrinkToFit="1"/>
    </xf>
    <xf numFmtId="0" fontId="86" fillId="0" borderId="1" xfId="0" applyFont="1" applyFill="1" applyBorder="1" applyAlignment="1">
      <alignment horizontal="center" vertical="center"/>
    </xf>
    <xf numFmtId="0" fontId="293" fillId="16" borderId="62" xfId="0" applyFont="1" applyFill="1" applyBorder="1" applyAlignment="1">
      <alignment horizontal="center" vertical="top" wrapText="1"/>
    </xf>
    <xf numFmtId="198" fontId="294" fillId="16" borderId="73" xfId="0" applyNumberFormat="1" applyFont="1" applyFill="1" applyBorder="1" applyAlignment="1">
      <alignment horizontal="center" vertical="center" shrinkToFit="1"/>
    </xf>
    <xf numFmtId="0" fontId="293" fillId="0" borderId="31" xfId="0" applyFont="1" applyFill="1" applyBorder="1" applyAlignment="1">
      <alignment horizontal="center" vertical="center"/>
    </xf>
    <xf numFmtId="0" fontId="294" fillId="0" borderId="31" xfId="0" applyFont="1" applyFill="1" applyBorder="1" applyAlignment="1">
      <alignment horizontal="center" vertical="center"/>
    </xf>
    <xf numFmtId="198" fontId="294" fillId="16" borderId="26" xfId="0" applyNumberFormat="1" applyFont="1" applyFill="1" applyBorder="1" applyAlignment="1">
      <alignment horizontal="center" vertical="center" shrinkToFit="1"/>
    </xf>
    <xf numFmtId="201" fontId="84" fillId="0" borderId="1" xfId="0" applyNumberFormat="1" applyFont="1" applyFill="1" applyBorder="1" applyAlignment="1">
      <alignment horizontal="center" vertical="center"/>
    </xf>
    <xf numFmtId="198" fontId="294" fillId="16" borderId="33" xfId="0" applyNumberFormat="1" applyFont="1" applyFill="1" applyBorder="1" applyAlignment="1">
      <alignment horizontal="center" vertical="center" shrinkToFit="1"/>
    </xf>
    <xf numFmtId="191" fontId="0" fillId="4" borderId="97" xfId="2638" applyNumberFormat="1" applyFont="1" applyFill="1" applyBorder="1" applyAlignment="1">
      <alignment horizontal="left" wrapText="1"/>
    </xf>
    <xf numFmtId="191" fontId="0" fillId="4" borderId="0" xfId="2638" applyNumberFormat="1" applyFont="1" applyFill="1" applyAlignment="1">
      <alignment horizontal="left" wrapText="1"/>
    </xf>
    <xf numFmtId="0" fontId="229" fillId="0" borderId="0" xfId="0" applyNumberFormat="1" applyFont="1" applyFill="1" applyAlignment="1">
      <alignment horizontal="left" vertical="center"/>
    </xf>
    <xf numFmtId="220" fontId="295" fillId="0" borderId="0" xfId="16" applyNumberFormat="1" applyFont="1" applyFill="1" applyAlignment="1" applyProtection="1">
      <alignment horizontal="left" vertical="center" wrapText="1"/>
    </xf>
    <xf numFmtId="220" fontId="295" fillId="16" borderId="0" xfId="16" applyNumberFormat="1" applyFont="1" applyFill="1" applyAlignment="1" applyProtection="1">
      <alignment horizontal="left" vertical="center" wrapText="1"/>
    </xf>
    <xf numFmtId="220" fontId="295" fillId="0" borderId="0" xfId="16" applyNumberFormat="1" applyFont="1" applyFill="1" applyAlignment="1" applyProtection="1">
      <alignment vertical="center" wrapText="1"/>
    </xf>
    <xf numFmtId="0" fontId="229" fillId="0" borderId="0" xfId="2736" applyFont="1" applyFill="1" applyBorder="1" applyAlignment="1">
      <alignment horizontal="left"/>
    </xf>
    <xf numFmtId="0" fontId="229" fillId="0" borderId="0" xfId="2736" applyFont="1" applyFill="1" applyBorder="1" applyAlignment="1">
      <alignment horizontal="left" vertical="center"/>
    </xf>
    <xf numFmtId="221" fontId="229" fillId="0" borderId="0" xfId="1304" applyNumberFormat="1" applyFont="1" applyFill="1" applyBorder="1" applyAlignment="1">
      <alignment horizontal="center" vertical="center"/>
    </xf>
    <xf numFmtId="0" fontId="296" fillId="0" borderId="0" xfId="2736" applyFont="1" applyFill="1" applyAlignment="1">
      <alignment vertical="center"/>
    </xf>
    <xf numFmtId="0" fontId="229" fillId="0" borderId="0" xfId="2736" applyFont="1" applyFill="1" applyAlignment="1">
      <alignment vertical="center"/>
    </xf>
    <xf numFmtId="0" fontId="19" fillId="16" borderId="0" xfId="0" applyFont="1" applyFill="1" applyBorder="1" applyAlignment="1">
      <alignment vertical="center"/>
    </xf>
    <xf numFmtId="0" fontId="293" fillId="0" borderId="98" xfId="0" applyFont="1" applyFill="1" applyBorder="1" applyAlignment="1">
      <alignment horizontal="center" vertical="center"/>
    </xf>
    <xf numFmtId="0" fontId="295" fillId="0" borderId="0" xfId="0" applyFont="1" applyFill="1" applyAlignment="1">
      <alignment vertical="center"/>
    </xf>
    <xf numFmtId="0" fontId="108" fillId="0" borderId="0" xfId="2736" applyFont="1" applyFill="1" applyBorder="1" applyAlignment="1">
      <alignment horizontal="left"/>
    </xf>
    <xf numFmtId="0" fontId="0" fillId="0" borderId="0" xfId="2736" applyFont="1" applyFill="1" applyAlignment="1">
      <alignment vertical="center"/>
    </xf>
    <xf numFmtId="0" fontId="108" fillId="0" borderId="0" xfId="2736" applyFont="1" applyFill="1" applyAlignment="1">
      <alignment vertical="center"/>
    </xf>
    <xf numFmtId="0" fontId="90" fillId="15" borderId="0" xfId="0" applyNumberFormat="1" applyFont="1" applyFill="1" applyAlignment="1">
      <alignment horizontal="left" vertical="top" wrapText="1"/>
    </xf>
    <xf numFmtId="0" fontId="0" fillId="0" borderId="0" xfId="0" applyFont="1" applyFill="1" applyAlignment="1">
      <alignment vertical="center"/>
    </xf>
    <xf numFmtId="0" fontId="297" fillId="0" borderId="1" xfId="2734" applyFont="1" applyBorder="1" applyAlignment="1" applyProtection="1">
      <alignment horizontal="center" vertical="center"/>
    </xf>
    <xf numFmtId="0" fontId="298" fillId="54" borderId="1" xfId="2734" applyFont="1" applyFill="1" applyBorder="1" applyAlignment="1" applyProtection="1">
      <alignment horizontal="center" vertical="center"/>
    </xf>
    <xf numFmtId="0" fontId="103" fillId="15" borderId="0" xfId="800" applyFont="1" applyFill="1" applyAlignment="1" applyProtection="1">
      <alignment vertical="center" wrapText="1"/>
    </xf>
    <xf numFmtId="0" fontId="299" fillId="0" borderId="1" xfId="2734" applyFont="1" applyBorder="1" applyAlignment="1" applyProtection="1">
      <alignment horizontal="center" vertical="center"/>
    </xf>
    <xf numFmtId="0" fontId="95" fillId="4" borderId="0" xfId="2734" applyFont="1" applyFill="1" applyAlignment="1" applyProtection="1">
      <alignment horizontal="left" vertical="center"/>
    </xf>
    <xf numFmtId="0" fontId="201" fillId="15" borderId="0" xfId="2734" applyFont="1" applyFill="1" applyAlignment="1" applyProtection="1">
      <alignment horizontal="center" vertical="center"/>
    </xf>
    <xf numFmtId="0" fontId="0" fillId="4" borderId="0" xfId="800" applyFont="1" applyFill="1" applyAlignment="1" applyProtection="1"/>
    <xf numFmtId="0" fontId="95" fillId="16" borderId="0" xfId="2471" applyFont="1" applyFill="1" applyAlignment="1" applyProtection="1">
      <alignment horizontal="left" vertical="center"/>
    </xf>
    <xf numFmtId="0" fontId="95" fillId="16" borderId="0" xfId="2734" applyFont="1" applyFill="1" applyAlignment="1" applyProtection="1">
      <alignment horizontal="left" vertical="center"/>
    </xf>
    <xf numFmtId="0" fontId="201" fillId="16" borderId="0" xfId="2734" applyFont="1" applyFill="1" applyAlignment="1" applyProtection="1">
      <alignment horizontal="center" vertical="center"/>
    </xf>
    <xf numFmtId="0" fontId="58" fillId="4" borderId="0" xfId="800" applyFont="1" applyFill="1" applyAlignment="1" applyProtection="1">
      <alignment horizontal="left" vertical="center"/>
    </xf>
    <xf numFmtId="0" fontId="0" fillId="4" borderId="0" xfId="800" applyFont="1" applyFill="1" applyAlignment="1" applyProtection="1">
      <alignment horizontal="left" vertical="center"/>
    </xf>
    <xf numFmtId="0" fontId="0" fillId="4" borderId="0" xfId="800" applyFont="1" applyFill="1" applyAlignment="1" applyProtection="1">
      <alignment vertical="center"/>
    </xf>
    <xf numFmtId="191" fontId="300" fillId="4" borderId="0" xfId="2023" applyNumberFormat="1" applyFont="1" applyFill="1" applyAlignment="1">
      <alignment horizontal="left" vertical="center" wrapText="1"/>
    </xf>
    <xf numFmtId="0" fontId="301" fillId="16" borderId="0" xfId="2651" applyFont="1" applyFill="1" applyAlignment="1" applyProtection="1">
      <alignment vertical="center"/>
    </xf>
    <xf numFmtId="0" fontId="300" fillId="16" borderId="0" xfId="2651" applyFont="1" applyFill="1" applyAlignment="1" applyProtection="1">
      <alignment vertical="center"/>
    </xf>
    <xf numFmtId="0" fontId="300" fillId="16" borderId="0" xfId="2733" applyFont="1" applyFill="1" applyAlignment="1" applyProtection="1">
      <alignment horizontal="left" vertical="center"/>
    </xf>
    <xf numFmtId="0" fontId="300" fillId="16" borderId="0" xfId="800" applyFont="1" applyFill="1" applyAlignment="1" applyProtection="1">
      <alignment horizontal="left" vertical="center"/>
    </xf>
    <xf numFmtId="0" fontId="300" fillId="4" borderId="0" xfId="2651" applyFont="1" applyFill="1" applyAlignment="1" applyProtection="1">
      <alignment vertical="center"/>
    </xf>
    <xf numFmtId="0" fontId="300" fillId="4" borderId="0" xfId="800" applyFont="1" applyFill="1" applyAlignment="1" applyProtection="1">
      <alignment horizontal="left" vertical="center" wrapText="1"/>
    </xf>
    <xf numFmtId="0" fontId="300" fillId="4" borderId="0" xfId="1143" applyFont="1" applyFill="1" applyAlignment="1">
      <alignment vertical="center"/>
    </xf>
    <xf numFmtId="0" fontId="162" fillId="16" borderId="0" xfId="800" applyFont="1" applyFill="1" applyAlignment="1" applyProtection="1">
      <alignment horizontal="left" vertical="center"/>
    </xf>
    <xf numFmtId="0" fontId="162" fillId="16" borderId="0" xfId="800" applyFont="1" applyFill="1" applyAlignment="1" applyProtection="1">
      <alignment vertical="center"/>
    </xf>
    <xf numFmtId="0" fontId="108" fillId="16" borderId="0" xfId="800" applyFont="1" applyFill="1" applyAlignment="1" applyProtection="1">
      <alignment vertical="center"/>
    </xf>
    <xf numFmtId="0" fontId="108" fillId="4" borderId="0" xfId="800" applyFont="1" applyFill="1" applyAlignment="1" applyProtection="1">
      <alignment vertical="center"/>
    </xf>
    <xf numFmtId="0" fontId="108" fillId="4" borderId="0" xfId="800" applyFont="1" applyFill="1" applyAlignment="1" applyProtection="1">
      <alignment horizontal="center" vertical="center"/>
    </xf>
    <xf numFmtId="0" fontId="59" fillId="16" borderId="0" xfId="800" applyFont="1" applyFill="1" applyAlignment="1" applyProtection="1">
      <alignment horizontal="left" vertical="center"/>
    </xf>
    <xf numFmtId="0" fontId="0" fillId="16" borderId="0" xfId="800" applyFont="1" applyFill="1" applyAlignment="1" applyProtection="1">
      <alignment vertical="center"/>
    </xf>
    <xf numFmtId="0" fontId="0" fillId="15" borderId="0" xfId="800"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21" fillId="0" borderId="0" xfId="0" applyFont="1"/>
    <xf numFmtId="198" fontId="302" fillId="0" borderId="8" xfId="0" applyNumberFormat="1" applyFont="1" applyFill="1" applyBorder="1" applyAlignment="1">
      <alignment horizontal="right" shrinkToFit="1"/>
    </xf>
    <xf numFmtId="0" fontId="0" fillId="4" borderId="99" xfId="2699" applyNumberFormat="1" applyFont="1" applyFill="1" applyBorder="1" applyAlignment="1"/>
    <xf numFmtId="4" fontId="38" fillId="0" borderId="0" xfId="0" applyNumberFormat="1" applyFont="1" applyFill="1" applyBorder="1" applyAlignment="1">
      <alignment horizontal="right" shrinkToFit="1"/>
    </xf>
    <xf numFmtId="0" fontId="303" fillId="4" borderId="99" xfId="2699" applyNumberFormat="1" applyFont="1" applyFill="1" applyBorder="1" applyAlignment="1"/>
    <xf numFmtId="0" fontId="303" fillId="0" borderId="100" xfId="2699" applyNumberFormat="1" applyFont="1" applyFill="1" applyBorder="1" applyAlignment="1">
      <alignment horizontal="left"/>
    </xf>
    <xf numFmtId="0" fontId="303" fillId="4" borderId="0" xfId="2699" applyNumberFormat="1" applyFont="1" applyFill="1" applyAlignment="1"/>
    <xf numFmtId="0" fontId="303" fillId="4" borderId="101" xfId="2699" applyNumberFormat="1" applyFont="1" applyFill="1" applyBorder="1" applyAlignment="1"/>
    <xf numFmtId="0" fontId="303" fillId="0" borderId="101"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100" fillId="0" borderId="0" xfId="2700" applyFont="1" applyAlignment="1">
      <alignment vertical="center"/>
    </xf>
    <xf numFmtId="0" fontId="100" fillId="0" borderId="0" xfId="2700" applyFont="1" applyAlignment="1">
      <alignment horizontal="left" vertical="center"/>
    </xf>
    <xf numFmtId="0" fontId="304" fillId="0" borderId="0" xfId="1090" applyFont="1" applyAlignment="1">
      <alignment horizontal="left" vertical="center" wrapText="1"/>
    </xf>
    <xf numFmtId="0" fontId="3" fillId="4" borderId="0" xfId="856" applyFont="1" applyFill="1" applyBorder="1" applyAlignment="1">
      <alignment horizontal="left" vertical="center" wrapText="1"/>
    </xf>
    <xf numFmtId="0" fontId="305" fillId="55" borderId="53" xfId="2327" applyFont="1" applyFill="1" applyBorder="1" applyAlignment="1" applyProtection="1">
      <alignment horizontal="center" vertical="center"/>
    </xf>
    <xf numFmtId="0" fontId="305" fillId="55" borderId="54" xfId="2327" applyFont="1" applyFill="1" applyBorder="1" applyAlignment="1" applyProtection="1">
      <alignment horizontal="center" vertical="center"/>
    </xf>
    <xf numFmtId="0" fontId="305" fillId="56" borderId="62" xfId="2327" applyFont="1" applyFill="1" applyBorder="1" applyAlignment="1" applyProtection="1">
      <alignment horizontal="center" vertical="center" wrapText="1"/>
    </xf>
    <xf numFmtId="0" fontId="225" fillId="0" borderId="30" xfId="1899" applyFont="1" applyBorder="1" applyAlignment="1">
      <alignment horizontal="left" vertical="center" indent="1"/>
    </xf>
    <xf numFmtId="0" fontId="225" fillId="0" borderId="31" xfId="1899" applyFont="1" applyBorder="1" applyAlignment="1">
      <alignment horizontal="center" vertical="center"/>
    </xf>
    <xf numFmtId="0" fontId="100" fillId="0" borderId="98" xfId="1899" applyFont="1" applyBorder="1" applyAlignment="1" applyProtection="1">
      <alignment horizontal="center" vertical="center"/>
      <protection locked="0"/>
    </xf>
    <xf numFmtId="0" fontId="225" fillId="17" borderId="102" xfId="2327" applyNumberFormat="1" applyFont="1" applyFill="1" applyBorder="1" applyAlignment="1" applyProtection="1">
      <alignment horizontal="left" vertical="center" indent="1"/>
    </xf>
    <xf numFmtId="0" fontId="225" fillId="17" borderId="103" xfId="2327" applyNumberFormat="1" applyFont="1" applyFill="1" applyBorder="1" applyAlignment="1" applyProtection="1">
      <alignment horizontal="center" vertical="center"/>
    </xf>
    <xf numFmtId="0" fontId="100" fillId="17" borderId="104" xfId="2327" applyNumberFormat="1" applyFont="1" applyFill="1" applyBorder="1" applyAlignment="1" applyProtection="1">
      <alignment horizontal="center" vertical="center"/>
      <protection locked="0"/>
    </xf>
    <xf numFmtId="0" fontId="306" fillId="0" borderId="0" xfId="2631" applyFont="1"/>
    <xf numFmtId="0" fontId="225" fillId="17" borderId="105" xfId="2327" applyNumberFormat="1" applyFont="1" applyFill="1" applyBorder="1" applyAlignment="1" applyProtection="1">
      <alignment horizontal="left" vertical="center" indent="1"/>
    </xf>
    <xf numFmtId="0" fontId="225" fillId="17" borderId="106" xfId="2327" applyNumberFormat="1" applyFont="1" applyFill="1" applyBorder="1" applyAlignment="1" applyProtection="1">
      <alignment horizontal="center" vertical="center"/>
    </xf>
    <xf numFmtId="0" fontId="225" fillId="4" borderId="30" xfId="2327" applyNumberFormat="1" applyFont="1" applyFill="1" applyBorder="1" applyAlignment="1" applyProtection="1">
      <alignment horizontal="left" vertical="center" indent="1"/>
    </xf>
    <xf numFmtId="0" fontId="225" fillId="4" borderId="31" xfId="2327" applyNumberFormat="1" applyFont="1" applyFill="1" applyBorder="1" applyAlignment="1" applyProtection="1">
      <alignment horizontal="center" vertical="center"/>
    </xf>
    <xf numFmtId="0" fontId="224" fillId="4" borderId="107" xfId="2327" applyNumberFormat="1" applyFont="1" applyFill="1" applyBorder="1" applyAlignment="1" applyProtection="1">
      <alignment horizontal="center" vertical="center"/>
    </xf>
    <xf numFmtId="0" fontId="307" fillId="16" borderId="0" xfId="2631" applyFont="1" applyFill="1"/>
    <xf numFmtId="0" fontId="225" fillId="17" borderId="108" xfId="2327" applyNumberFormat="1" applyFont="1" applyFill="1" applyBorder="1" applyAlignment="1" applyProtection="1">
      <alignment horizontal="left" vertical="center" indent="1"/>
    </xf>
    <xf numFmtId="0" fontId="225" fillId="17" borderId="109" xfId="2327" applyNumberFormat="1" applyFont="1" applyFill="1" applyBorder="1" applyAlignment="1" applyProtection="1">
      <alignment horizontal="center" vertical="center"/>
    </xf>
    <xf numFmtId="0" fontId="225" fillId="4" borderId="105" xfId="2327" applyNumberFormat="1" applyFont="1" applyFill="1" applyBorder="1" applyAlignment="1" applyProtection="1">
      <alignment horizontal="left" vertical="center" indent="1"/>
    </xf>
    <xf numFmtId="0" fontId="225" fillId="4" borderId="106" xfId="2327" applyNumberFormat="1" applyFont="1" applyFill="1" applyBorder="1" applyAlignment="1" applyProtection="1">
      <alignment horizontal="center" vertical="center"/>
    </xf>
    <xf numFmtId="0" fontId="100" fillId="17" borderId="110" xfId="2327" applyNumberFormat="1" applyFont="1" applyFill="1" applyBorder="1" applyAlignment="1" applyProtection="1">
      <alignment horizontal="center" vertical="center"/>
      <protection locked="0"/>
    </xf>
    <xf numFmtId="0" fontId="100" fillId="17" borderId="111" xfId="2327" applyNumberFormat="1" applyFont="1" applyFill="1" applyBorder="1" applyAlignment="1" applyProtection="1">
      <alignment horizontal="center" vertical="center"/>
      <protection locked="0"/>
    </xf>
    <xf numFmtId="0" fontId="225" fillId="17" borderId="112" xfId="2327" applyNumberFormat="1" applyFont="1" applyFill="1" applyBorder="1" applyAlignment="1" applyProtection="1">
      <alignment horizontal="left" vertical="center" indent="1"/>
    </xf>
    <xf numFmtId="0" fontId="225" fillId="17" borderId="113" xfId="2327" applyNumberFormat="1" applyFont="1" applyFill="1" applyBorder="1" applyAlignment="1" applyProtection="1">
      <alignment horizontal="center" vertical="center"/>
    </xf>
    <xf numFmtId="0" fontId="307" fillId="0" borderId="0" xfId="2631" applyFont="1"/>
    <xf numFmtId="0" fontId="225" fillId="17" borderId="114" xfId="2327" applyNumberFormat="1" applyFont="1" applyFill="1" applyBorder="1" applyAlignment="1" applyProtection="1">
      <alignment horizontal="left" vertical="center" indent="1"/>
    </xf>
    <xf numFmtId="0" fontId="225" fillId="17" borderId="107" xfId="2327" applyNumberFormat="1" applyFont="1" applyFill="1" applyBorder="1" applyAlignment="1" applyProtection="1">
      <alignment horizontal="center" vertical="center"/>
    </xf>
    <xf numFmtId="0" fontId="224" fillId="0" borderId="30" xfId="1899" applyFont="1" applyBorder="1" applyAlignment="1">
      <alignment horizontal="left" vertical="center" indent="1"/>
    </xf>
    <xf numFmtId="0" fontId="224" fillId="0" borderId="31" xfId="1899" applyFont="1" applyBorder="1" applyAlignment="1">
      <alignment horizontal="center" vertical="center"/>
    </xf>
    <xf numFmtId="0" fontId="224" fillId="17" borderId="106" xfId="2327" applyNumberFormat="1" applyFont="1" applyFill="1" applyBorder="1" applyAlignment="1" applyProtection="1">
      <alignment horizontal="center" vertical="center"/>
    </xf>
    <xf numFmtId="0" fontId="308" fillId="0" borderId="0" xfId="2631" applyFont="1"/>
    <xf numFmtId="0" fontId="224" fillId="4" borderId="105" xfId="2327" applyNumberFormat="1" applyFont="1" applyFill="1" applyBorder="1" applyAlignment="1" applyProtection="1">
      <alignment horizontal="left" vertical="center" indent="1"/>
    </xf>
    <xf numFmtId="0" fontId="224" fillId="4" borderId="106" xfId="2327" applyNumberFormat="1" applyFont="1" applyFill="1" applyBorder="1" applyAlignment="1" applyProtection="1">
      <alignment horizontal="center" vertical="center"/>
    </xf>
    <xf numFmtId="0" fontId="224" fillId="4" borderId="112" xfId="2327" applyNumberFormat="1" applyFont="1" applyFill="1" applyBorder="1" applyAlignment="1" applyProtection="1">
      <alignment horizontal="left" vertical="center" indent="1"/>
    </xf>
    <xf numFmtId="0" fontId="224" fillId="4" borderId="113" xfId="2327" applyNumberFormat="1" applyFont="1" applyFill="1" applyBorder="1" applyAlignment="1" applyProtection="1">
      <alignment horizontal="center" vertical="center"/>
    </xf>
    <xf numFmtId="0" fontId="224" fillId="17" borderId="105" xfId="2327" applyNumberFormat="1" applyFont="1" applyFill="1" applyBorder="1" applyAlignment="1" applyProtection="1">
      <alignment horizontal="left" vertical="center" indent="1"/>
    </xf>
    <xf numFmtId="0" fontId="224" fillId="17" borderId="102" xfId="2327" applyNumberFormat="1" applyFont="1" applyFill="1" applyBorder="1" applyAlignment="1" applyProtection="1">
      <alignment horizontal="left" vertical="center" indent="1"/>
    </xf>
    <xf numFmtId="0" fontId="224" fillId="17" borderId="103" xfId="2327" applyNumberFormat="1" applyFont="1" applyFill="1" applyBorder="1" applyAlignment="1" applyProtection="1">
      <alignment horizontal="center" vertical="center"/>
    </xf>
    <xf numFmtId="0" fontId="225" fillId="4" borderId="115" xfId="2327" applyNumberFormat="1" applyFont="1" applyFill="1" applyBorder="1" applyAlignment="1" applyProtection="1">
      <alignment horizontal="left" vertical="center" indent="1"/>
    </xf>
    <xf numFmtId="0" fontId="225" fillId="4" borderId="116" xfId="2327" applyNumberFormat="1" applyFont="1" applyFill="1" applyBorder="1" applyAlignment="1" applyProtection="1">
      <alignment horizontal="center" vertical="center"/>
    </xf>
    <xf numFmtId="0" fontId="309" fillId="16" borderId="0" xfId="2631" applyFont="1" applyFill="1"/>
    <xf numFmtId="0" fontId="225" fillId="4" borderId="117" xfId="2327" applyNumberFormat="1" applyFont="1" applyFill="1" applyBorder="1" applyAlignment="1" applyProtection="1">
      <alignment horizontal="left" vertical="center" indent="1"/>
    </xf>
    <xf numFmtId="0" fontId="225" fillId="4" borderId="118" xfId="2327" applyNumberFormat="1" applyFont="1" applyFill="1" applyBorder="1" applyAlignment="1" applyProtection="1">
      <alignment horizontal="center" vertical="center"/>
    </xf>
    <xf numFmtId="0" fontId="225" fillId="4" borderId="114" xfId="2327" applyNumberFormat="1" applyFont="1" applyFill="1" applyBorder="1" applyAlignment="1" applyProtection="1">
      <alignment horizontal="left" vertical="center" indent="1"/>
    </xf>
    <xf numFmtId="0" fontId="225" fillId="4" borderId="107" xfId="2327" applyNumberFormat="1" applyFont="1" applyFill="1" applyBorder="1" applyAlignment="1" applyProtection="1">
      <alignment horizontal="center" vertical="center"/>
    </xf>
    <xf numFmtId="0" fontId="100" fillId="4" borderId="119" xfId="2327" applyNumberFormat="1" applyFont="1" applyFill="1" applyBorder="1" applyAlignment="1" applyProtection="1">
      <alignment horizontal="center" vertical="center"/>
      <protection locked="0"/>
    </xf>
    <xf numFmtId="0" fontId="309" fillId="0" borderId="0" xfId="2631" applyFont="1"/>
    <xf numFmtId="0" fontId="0" fillId="0" borderId="0" xfId="2631" applyFont="1"/>
    <xf numFmtId="0" fontId="310" fillId="4" borderId="120" xfId="2631" applyFont="1" applyFill="1" applyBorder="1" applyAlignment="1">
      <alignment horizontal="center"/>
    </xf>
    <xf numFmtId="0" fontId="144" fillId="0" borderId="0" xfId="1899"/>
    <xf numFmtId="0" fontId="144" fillId="0" borderId="0" xfId="1899" applyAlignment="1">
      <alignment horizontal="center" vertical="center"/>
    </xf>
    <xf numFmtId="0" fontId="0" fillId="2" borderId="0" xfId="2630" applyFont="1" applyFill="1" applyAlignment="1">
      <alignment vertical="center"/>
    </xf>
    <xf numFmtId="0" fontId="233" fillId="2" borderId="0" xfId="2211" applyFont="1" applyFill="1" applyAlignment="1">
      <alignment horizontal="center" vertical="center"/>
    </xf>
    <xf numFmtId="0" fontId="311" fillId="2" borderId="0" xfId="2211" applyFont="1" applyFill="1" applyAlignment="1">
      <alignment horizontal="center" vertical="center"/>
    </xf>
    <xf numFmtId="0" fontId="120" fillId="2" borderId="0" xfId="2211" applyFont="1" applyFill="1" applyAlignment="1">
      <alignment horizontal="center" vertical="center"/>
    </xf>
    <xf numFmtId="0" fontId="138" fillId="2" borderId="0" xfId="2211" applyFont="1" applyFill="1" applyAlignment="1">
      <alignment horizontal="center" vertical="center"/>
    </xf>
    <xf numFmtId="0" fontId="235" fillId="0" borderId="121" xfId="2630" applyFont="1" applyBorder="1" applyAlignment="1">
      <alignment horizontal="center"/>
    </xf>
    <xf numFmtId="0" fontId="312" fillId="9" borderId="122" xfId="2630" applyFont="1" applyFill="1" applyBorder="1" applyAlignment="1">
      <alignment horizontal="center" vertical="center"/>
    </xf>
    <xf numFmtId="0" fontId="312" fillId="9" borderId="123" xfId="2630" applyFont="1" applyFill="1" applyBorder="1" applyAlignment="1">
      <alignment horizontal="center" vertical="center"/>
    </xf>
    <xf numFmtId="0" fontId="312" fillId="33" borderId="123" xfId="2630" applyFont="1" applyFill="1" applyBorder="1" applyAlignment="1">
      <alignment horizontal="center" vertical="center"/>
    </xf>
    <xf numFmtId="0" fontId="312" fillId="0" borderId="121" xfId="2630" applyFont="1" applyBorder="1" applyAlignment="1">
      <alignment horizontal="center"/>
    </xf>
    <xf numFmtId="0" fontId="313" fillId="17" borderId="122" xfId="2630" applyFont="1" applyFill="1" applyBorder="1" applyAlignment="1">
      <alignment horizontal="center" vertical="center" wrapText="1"/>
    </xf>
    <xf numFmtId="0" fontId="313" fillId="0" borderId="122" xfId="2630" applyFont="1" applyFill="1" applyBorder="1" applyAlignment="1">
      <alignment horizontal="center"/>
    </xf>
    <xf numFmtId="0" fontId="10" fillId="4" borderId="0" xfId="1179" applyFont="1" applyFill="1" applyAlignment="1" applyProtection="1">
      <alignment horizontal="center" vertical="center"/>
    </xf>
    <xf numFmtId="0" fontId="312" fillId="9" borderId="124" xfId="2630" applyFont="1" applyFill="1" applyBorder="1" applyAlignment="1">
      <alignment horizontal="center" vertical="center"/>
    </xf>
    <xf numFmtId="0" fontId="0" fillId="57" borderId="0" xfId="2630" applyFont="1" applyFill="1" applyAlignment="1">
      <alignment vertical="center"/>
    </xf>
    <xf numFmtId="0" fontId="312" fillId="4" borderId="122" xfId="0" applyFont="1" applyFill="1" applyBorder="1" applyAlignment="1" applyProtection="1">
      <alignment horizontal="center" vertical="center" wrapText="1"/>
      <protection hidden="1"/>
    </xf>
    <xf numFmtId="0" fontId="312" fillId="17" borderId="101" xfId="0" applyFont="1" applyFill="1" applyBorder="1" applyAlignment="1" applyProtection="1">
      <alignment horizontal="center" vertical="center" wrapText="1"/>
      <protection hidden="1"/>
    </xf>
    <xf numFmtId="0" fontId="314" fillId="4" borderId="101" xfId="2699" applyNumberFormat="1" applyFont="1" applyFill="1" applyBorder="1" applyAlignment="1"/>
    <xf numFmtId="0" fontId="314" fillId="0" borderId="101" xfId="2699" applyNumberFormat="1" applyFont="1" applyFill="1" applyBorder="1" applyAlignment="1"/>
    <xf numFmtId="0" fontId="303" fillId="0" borderId="101" xfId="2699" applyNumberFormat="1" applyFont="1" applyFill="1" applyBorder="1" applyAlignment="1">
      <alignment horizontal="left"/>
    </xf>
    <xf numFmtId="0" fontId="303" fillId="4" borderId="0" xfId="2630" applyFont="1" applyFill="1" applyAlignment="1">
      <alignment horizontal="center"/>
    </xf>
    <xf numFmtId="0" fontId="303" fillId="4" borderId="101" xfId="2630" applyFont="1" applyFill="1" applyBorder="1" applyAlignment="1">
      <alignment horizontal="center"/>
    </xf>
    <xf numFmtId="0" fontId="303" fillId="0" borderId="101" xfId="2630" applyFont="1" applyBorder="1" applyAlignment="1">
      <alignment horizontal="center"/>
    </xf>
    <xf numFmtId="0" fontId="314" fillId="0" borderId="125" xfId="2699" applyNumberFormat="1" applyFont="1" applyFill="1" applyBorder="1" applyAlignment="1"/>
    <xf numFmtId="0" fontId="70" fillId="0" borderId="0" xfId="2630" applyFont="1" applyAlignment="1"/>
    <xf numFmtId="0" fontId="303" fillId="0" borderId="122" xfId="2699" applyNumberFormat="1" applyFont="1" applyFill="1" applyBorder="1" applyAlignment="1">
      <alignment horizontal="left"/>
    </xf>
    <xf numFmtId="0" fontId="303" fillId="0" borderId="122" xfId="2699" applyNumberFormat="1" applyFont="1" applyFill="1" applyBorder="1" applyAlignment="1"/>
    <xf numFmtId="0" fontId="303" fillId="0" borderId="122" xfId="2630" applyFont="1" applyBorder="1" applyAlignment="1">
      <alignment horizontal="center"/>
    </xf>
    <xf numFmtId="0" fontId="315" fillId="0" borderId="0" xfId="2700"/>
    <xf numFmtId="0" fontId="1" fillId="4" borderId="0" xfId="2619" applyFont="1" applyFill="1" applyAlignment="1">
      <alignment vertical="center"/>
    </xf>
    <xf numFmtId="0" fontId="0" fillId="2" borderId="0" xfId="2619" applyFont="1" applyFill="1" applyAlignment="1">
      <alignment vertical="center"/>
    </xf>
    <xf numFmtId="0" fontId="197"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93" fillId="2" borderId="10" xfId="2619" applyFont="1" applyFill="1" applyBorder="1" applyAlignment="1">
      <alignment vertical="center"/>
    </xf>
    <xf numFmtId="0" fontId="93"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219"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219" fontId="16" fillId="17" borderId="1" xfId="2619" applyNumberFormat="1" applyFont="1" applyFill="1" applyBorder="1" applyAlignment="1">
      <alignment horizontal="center" vertical="center" wrapText="1"/>
    </xf>
    <xf numFmtId="219" fontId="316" fillId="17" borderId="1" xfId="2619" applyNumberFormat="1" applyFont="1" applyFill="1" applyBorder="1" applyAlignment="1">
      <alignment horizontal="center"/>
    </xf>
    <xf numFmtId="219" fontId="0" fillId="17" borderId="1" xfId="2619" applyNumberFormat="1" applyFont="1" applyFill="1" applyBorder="1" applyAlignment="1">
      <alignment horizontal="center" vertical="center" wrapText="1"/>
    </xf>
    <xf numFmtId="219"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6" applyFont="1" applyFill="1" applyAlignment="1">
      <alignment horizontal="left" vertical="center" wrapText="1"/>
    </xf>
    <xf numFmtId="0" fontId="108" fillId="0" borderId="0" xfId="2619" applyFont="1"/>
    <xf numFmtId="0" fontId="128" fillId="0" borderId="0" xfId="2335" applyFont="1" applyFill="1" applyBorder="1" applyAlignment="1" applyProtection="1">
      <alignment horizontal="center" vertical="center" wrapText="1"/>
    </xf>
    <xf numFmtId="0" fontId="128" fillId="0" borderId="0" xfId="1143" applyFont="1" applyFill="1" applyBorder="1" applyAlignment="1">
      <alignment horizontal="center" vertical="center"/>
    </xf>
    <xf numFmtId="0" fontId="128" fillId="2" borderId="0" xfId="2619" applyFont="1" applyFill="1" applyAlignment="1">
      <alignment horizontal="center" vertical="center"/>
    </xf>
    <xf numFmtId="0" fontId="6" fillId="9" borderId="1" xfId="2619" applyFont="1" applyFill="1" applyBorder="1" applyAlignment="1">
      <alignment horizontal="center" vertical="center" wrapText="1"/>
    </xf>
    <xf numFmtId="219" fontId="0" fillId="26" borderId="1" xfId="2619" applyNumberFormat="1" applyFont="1" applyFill="1" applyBorder="1" applyAlignment="1">
      <alignment horizontal="center" vertical="center" wrapText="1"/>
    </xf>
    <xf numFmtId="0" fontId="139" fillId="0" borderId="0" xfId="800"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100" fillId="0" borderId="0" xfId="800" applyFont="1" applyFill="1" applyBorder="1" applyAlignment="1">
      <alignment horizontal="left" vertical="center"/>
    </xf>
    <xf numFmtId="0" fontId="0" fillId="4" borderId="0" xfId="2202" applyFont="1" applyFill="1" applyAlignment="1">
      <alignment vertical="center"/>
    </xf>
    <xf numFmtId="0" fontId="216" fillId="2" borderId="4" xfId="2590" applyFont="1" applyFill="1" applyBorder="1" applyAlignment="1">
      <alignment horizontal="center" vertical="center"/>
    </xf>
    <xf numFmtId="0" fontId="51" fillId="0" borderId="1" xfId="1760" applyFont="1" applyBorder="1" applyAlignment="1">
      <alignment horizontal="center" vertical="center" wrapText="1"/>
    </xf>
    <xf numFmtId="0" fontId="317" fillId="0" borderId="1" xfId="1760" applyFont="1" applyBorder="1" applyAlignment="1">
      <alignment horizontal="center" vertical="center" wrapText="1"/>
    </xf>
    <xf numFmtId="0" fontId="5" fillId="0" borderId="1" xfId="1760" applyFont="1" applyBorder="1" applyAlignment="1">
      <alignment horizontal="center" vertical="center" wrapText="1"/>
    </xf>
    <xf numFmtId="0" fontId="5" fillId="0" borderId="1" xfId="1760" applyFont="1" applyBorder="1" applyAlignment="1">
      <alignment vertical="center" wrapText="1"/>
    </xf>
    <xf numFmtId="0" fontId="9" fillId="0" borderId="1" xfId="1760" applyFont="1" applyBorder="1" applyAlignment="1">
      <alignment horizontal="left" vertical="center" wrapText="1"/>
    </xf>
    <xf numFmtId="0" fontId="5" fillId="0" borderId="1" xfId="1760" applyFont="1" applyFill="1" applyBorder="1" applyAlignment="1">
      <alignment horizontal="center" vertical="center" wrapText="1"/>
    </xf>
    <xf numFmtId="0" fontId="5" fillId="0" borderId="1" xfId="1760" applyFont="1" applyFill="1" applyBorder="1" applyAlignment="1">
      <alignment horizontal="left" vertical="center" wrapText="1"/>
    </xf>
    <xf numFmtId="0" fontId="9" fillId="0" borderId="1" xfId="1760" applyFont="1" applyFill="1" applyBorder="1" applyAlignment="1">
      <alignment horizontal="left" vertical="center" wrapText="1"/>
    </xf>
    <xf numFmtId="0" fontId="5" fillId="0" borderId="1" xfId="1760" applyFont="1" applyBorder="1" applyAlignment="1">
      <alignment horizontal="left" vertical="center" wrapText="1"/>
    </xf>
    <xf numFmtId="0" fontId="144" fillId="0" borderId="1" xfId="1760" applyFont="1" applyFill="1" applyBorder="1" applyAlignment="1">
      <alignment horizontal="left" vertical="center" wrapText="1"/>
    </xf>
    <xf numFmtId="0" fontId="318" fillId="0" borderId="1" xfId="1760" applyFont="1" applyBorder="1" applyAlignment="1">
      <alignment vertical="center" wrapText="1"/>
    </xf>
    <xf numFmtId="0" fontId="5" fillId="0" borderId="1" xfId="154" applyFont="1" applyBorder="1" applyAlignment="1">
      <alignment vertical="center" wrapText="1"/>
    </xf>
    <xf numFmtId="0" fontId="319" fillId="0" borderId="1" xfId="1760" applyFont="1" applyBorder="1" applyAlignment="1">
      <alignment vertical="center" wrapText="1"/>
    </xf>
    <xf numFmtId="0" fontId="318" fillId="0" borderId="1" xfId="1760" applyFont="1" applyBorder="1" applyAlignment="1">
      <alignment horizontal="left" vertical="center" wrapText="1"/>
    </xf>
    <xf numFmtId="0" fontId="320" fillId="0" borderId="1" xfId="1760" applyFont="1" applyBorder="1" applyAlignment="1">
      <alignment horizontal="left" vertical="center" wrapText="1"/>
    </xf>
    <xf numFmtId="0" fontId="320" fillId="0" borderId="1" xfId="1760" applyFont="1" applyBorder="1" applyAlignment="1">
      <alignment vertical="center" wrapText="1"/>
    </xf>
    <xf numFmtId="0" fontId="9" fillId="16" borderId="1" xfId="1760" applyFont="1" applyFill="1" applyBorder="1" applyAlignment="1">
      <alignment horizontal="left" vertical="center" wrapText="1"/>
    </xf>
    <xf numFmtId="0" fontId="9" fillId="12" borderId="1" xfId="1760" applyFont="1" applyFill="1" applyBorder="1" applyAlignment="1">
      <alignment horizontal="left" vertical="center" wrapText="1"/>
    </xf>
    <xf numFmtId="0" fontId="5" fillId="0" borderId="1" xfId="1760" applyFont="1" applyFill="1" applyBorder="1" applyAlignment="1">
      <alignment vertical="center" wrapText="1"/>
    </xf>
    <xf numFmtId="0" fontId="321" fillId="0" borderId="1" xfId="1760" applyFont="1" applyBorder="1" applyAlignment="1">
      <alignment horizontal="left" vertical="center" wrapText="1"/>
    </xf>
    <xf numFmtId="0" fontId="320" fillId="0" borderId="1" xfId="1760" applyFont="1" applyFill="1" applyBorder="1" applyAlignment="1">
      <alignment horizontal="left" vertical="center" wrapText="1"/>
    </xf>
    <xf numFmtId="0" fontId="5" fillId="0" borderId="1" xfId="154" applyFont="1" applyFill="1" applyBorder="1" applyAlignment="1">
      <alignment vertical="center" wrapText="1"/>
    </xf>
    <xf numFmtId="0" fontId="9" fillId="0" borderId="1" xfId="154" applyFont="1" applyFill="1" applyBorder="1" applyAlignment="1">
      <alignment horizontal="left" vertical="center" wrapText="1"/>
    </xf>
    <xf numFmtId="0" fontId="320" fillId="0" borderId="1" xfId="1760" applyFont="1" applyFill="1" applyBorder="1" applyAlignment="1">
      <alignment vertical="center" wrapText="1"/>
    </xf>
    <xf numFmtId="0" fontId="318" fillId="0" borderId="1" xfId="1760"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60" applyFont="1" applyFill="1" applyBorder="1" applyAlignment="1">
      <alignment horizontal="center" vertical="center" wrapText="1"/>
    </xf>
    <xf numFmtId="0" fontId="9" fillId="0" borderId="5" xfId="154" applyFont="1" applyFill="1" applyBorder="1" applyAlignment="1">
      <alignment horizontal="center" vertical="center" wrapText="1"/>
    </xf>
    <xf numFmtId="0" fontId="5" fillId="0" borderId="1" xfId="154"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33" fillId="4" borderId="0" xfId="2191" applyFont="1" applyFill="1" applyAlignment="1">
      <alignment horizontal="center" vertical="center"/>
    </xf>
    <xf numFmtId="0" fontId="315" fillId="31" borderId="0" xfId="2700" applyFill="1"/>
    <xf numFmtId="0" fontId="6" fillId="31" borderId="0" xfId="2700" applyFont="1" applyFill="1"/>
    <xf numFmtId="0" fontId="197" fillId="31" borderId="0" xfId="2700" applyFont="1" applyFill="1"/>
    <xf numFmtId="0" fontId="322" fillId="31" borderId="0" xfId="2700" applyFont="1" applyFill="1"/>
    <xf numFmtId="0" fontId="323"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28"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221" fontId="128" fillId="11" borderId="34" xfId="2613" applyNumberFormat="1" applyFont="1" applyFill="1" applyBorder="1" applyAlignment="1">
      <alignment horizontal="center" vertical="center" wrapText="1"/>
    </xf>
    <xf numFmtId="221" fontId="79" fillId="16" borderId="126" xfId="2613" applyNumberFormat="1" applyFont="1" applyFill="1" applyBorder="1" applyAlignment="1">
      <alignment horizontal="center" vertical="center"/>
    </xf>
    <xf numFmtId="221" fontId="108" fillId="0" borderId="37" xfId="2613" applyNumberFormat="1" applyFont="1" applyFill="1" applyBorder="1" applyAlignment="1">
      <alignment horizontal="center" vertical="center"/>
    </xf>
    <xf numFmtId="221" fontId="67" fillId="15" borderId="1" xfId="2444" applyNumberFormat="1" applyFont="1" applyFill="1" applyBorder="1" applyAlignment="1">
      <alignment horizontal="right" vertical="top" shrinkToFit="1"/>
    </xf>
    <xf numFmtId="221" fontId="79" fillId="16" borderId="30" xfId="2613" applyNumberFormat="1" applyFont="1" applyFill="1" applyBorder="1" applyAlignment="1">
      <alignment horizontal="center" vertical="center"/>
    </xf>
    <xf numFmtId="221" fontId="108" fillId="0" borderId="39" xfId="2613" applyNumberFormat="1" applyFont="1" applyFill="1" applyBorder="1" applyAlignment="1">
      <alignment horizontal="center" vertical="center"/>
    </xf>
    <xf numFmtId="221" fontId="79" fillId="16" borderId="127" xfId="2613" applyNumberFormat="1" applyFont="1" applyFill="1" applyBorder="1" applyAlignment="1">
      <alignment horizontal="center" vertical="center"/>
    </xf>
    <xf numFmtId="221" fontId="108" fillId="0" borderId="40" xfId="2613" applyNumberFormat="1" applyFont="1" applyFill="1" applyBorder="1" applyAlignment="1">
      <alignment horizontal="center" vertical="center"/>
    </xf>
    <xf numFmtId="206" fontId="79" fillId="16" borderId="30" xfId="2613" applyNumberFormat="1" applyFont="1" applyFill="1" applyBorder="1" applyAlignment="1">
      <alignment horizontal="center" vertical="center"/>
    </xf>
    <xf numFmtId="206" fontId="108" fillId="0" borderId="38" xfId="2613" applyNumberFormat="1" applyFont="1" applyFill="1" applyBorder="1" applyAlignment="1">
      <alignment horizontal="center" vertical="center"/>
    </xf>
    <xf numFmtId="206" fontId="108"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24" fillId="31" borderId="0" xfId="2700" applyFont="1" applyFill="1"/>
    <xf numFmtId="186" fontId="325" fillId="31" borderId="29" xfId="2700" applyNumberFormat="1" applyFont="1" applyFill="1" applyBorder="1" applyAlignment="1">
      <alignment horizontal="center" vertical="center" wrapText="1"/>
    </xf>
    <xf numFmtId="0" fontId="10" fillId="31" borderId="0" xfId="972" applyFont="1" applyFill="1" applyAlignment="1" applyProtection="1"/>
    <xf numFmtId="0" fontId="0" fillId="0" borderId="0" xfId="2613" applyFont="1" applyAlignment="1">
      <alignment vertical="center"/>
    </xf>
    <xf numFmtId="0" fontId="128" fillId="11" borderId="37" xfId="2613" applyFont="1" applyFill="1" applyBorder="1" applyAlignment="1">
      <alignment horizontal="center" vertical="center"/>
    </xf>
    <xf numFmtId="221" fontId="128" fillId="11" borderId="40" xfId="2613" applyNumberFormat="1" applyFont="1" applyFill="1" applyBorder="1" applyAlignment="1">
      <alignment horizontal="center" vertical="center" wrapText="1"/>
    </xf>
    <xf numFmtId="221" fontId="67" fillId="0" borderId="1" xfId="2444" applyNumberFormat="1" applyFont="1" applyFill="1" applyBorder="1" applyAlignment="1">
      <alignment horizontal="right" vertical="top" shrinkToFit="1"/>
    </xf>
    <xf numFmtId="0" fontId="9" fillId="0" borderId="49" xfId="2720" applyFont="1" applyBorder="1" applyAlignment="1">
      <alignment vertical="center" wrapText="1"/>
    </xf>
    <xf numFmtId="221" fontId="9" fillId="15" borderId="1" xfId="0" applyNumberFormat="1" applyFont="1" applyFill="1" applyBorder="1" applyAlignment="1">
      <alignment vertical="center"/>
    </xf>
    <xf numFmtId="0" fontId="79" fillId="16" borderId="30" xfId="2613" applyFont="1" applyFill="1" applyBorder="1" applyAlignment="1">
      <alignment horizontal="center" vertical="center"/>
    </xf>
    <xf numFmtId="0" fontId="108" fillId="0" borderId="39" xfId="2613" applyFont="1" applyFill="1" applyBorder="1" applyAlignment="1">
      <alignment horizontal="center" vertical="center"/>
    </xf>
    <xf numFmtId="0" fontId="79" fillId="16" borderId="127" xfId="2613" applyFont="1" applyFill="1" applyBorder="1" applyAlignment="1">
      <alignment horizontal="center" vertical="center"/>
    </xf>
    <xf numFmtId="0" fontId="108" fillId="0" borderId="40" xfId="2613" applyFont="1" applyFill="1" applyBorder="1" applyAlignment="1">
      <alignment horizontal="center" vertical="center"/>
    </xf>
    <xf numFmtId="180" fontId="144" fillId="0" borderId="0" xfId="2644" applyNumberFormat="1" applyFont="1" applyFill="1" applyAlignment="1" applyProtection="1">
      <alignment vertical="center"/>
    </xf>
    <xf numFmtId="180" fontId="235" fillId="0" borderId="0" xfId="2644" applyNumberFormat="1" applyFont="1" applyFill="1" applyAlignment="1" applyProtection="1">
      <alignment horizontal="left" vertical="center"/>
    </xf>
    <xf numFmtId="180" fontId="27" fillId="0" borderId="0" xfId="2644" applyNumberFormat="1" applyFont="1" applyFill="1" applyAlignment="1" applyProtection="1">
      <alignment vertical="center"/>
    </xf>
    <xf numFmtId="0" fontId="144" fillId="0" borderId="0" xfId="2613" applyFont="1" applyFill="1" applyAlignment="1" applyProtection="1">
      <alignment vertical="center"/>
    </xf>
    <xf numFmtId="180" fontId="27" fillId="0" borderId="0" xfId="2644" applyNumberFormat="1" applyFont="1" applyFill="1" applyAlignment="1" applyProtection="1">
      <alignment horizontal="left" vertical="center"/>
    </xf>
    <xf numFmtId="180" fontId="27" fillId="0" borderId="0" xfId="2644" applyNumberFormat="1" applyFont="1" applyFill="1" applyAlignment="1" applyProtection="1">
      <alignment horizontal="center" vertical="center"/>
    </xf>
    <xf numFmtId="0" fontId="326" fillId="0" borderId="0" xfId="2613" applyFont="1" applyFill="1" applyAlignment="1" applyProtection="1">
      <alignment horizontal="left" vertical="center" wrapText="1"/>
    </xf>
    <xf numFmtId="0" fontId="327" fillId="0" borderId="0" xfId="2613" applyFont="1" applyFill="1" applyAlignment="1" applyProtection="1">
      <alignment horizontal="left" vertical="center" wrapText="1"/>
    </xf>
    <xf numFmtId="0" fontId="144" fillId="4" borderId="0" xfId="2566" applyFont="1" applyFill="1" applyAlignment="1">
      <alignment horizontal="left" vertical="center" wrapText="1"/>
    </xf>
    <xf numFmtId="0" fontId="144" fillId="4" borderId="0" xfId="2613" applyFont="1" applyFill="1" applyAlignment="1" applyProtection="1">
      <alignment horizontal="left" vertical="center"/>
    </xf>
    <xf numFmtId="180" fontId="144" fillId="4" borderId="0" xfId="2644" applyNumberFormat="1" applyFont="1" applyFill="1" applyAlignment="1" applyProtection="1">
      <alignment vertical="center"/>
    </xf>
    <xf numFmtId="0" fontId="144" fillId="4" borderId="0" xfId="2613" applyFont="1" applyFill="1" applyAlignment="1">
      <alignment horizontal="left" vertical="center" wrapText="1"/>
    </xf>
    <xf numFmtId="180" fontId="144" fillId="4" borderId="0" xfId="2644" applyNumberFormat="1" applyFont="1" applyFill="1" applyAlignment="1" applyProtection="1">
      <alignment horizontal="left" vertical="center"/>
    </xf>
    <xf numFmtId="180" fontId="144" fillId="4" borderId="0" xfId="2644" applyNumberFormat="1" applyFont="1" applyFill="1" applyAlignment="1" applyProtection="1">
      <alignment horizontal="center" vertical="center"/>
    </xf>
    <xf numFmtId="0" fontId="328" fillId="4" borderId="0" xfId="2613" applyFont="1" applyFill="1" applyAlignment="1">
      <alignment horizontal="left" vertical="center" wrapText="1"/>
    </xf>
    <xf numFmtId="0" fontId="144" fillId="0" borderId="0" xfId="2613" applyFont="1" applyFill="1" applyAlignment="1">
      <alignment horizontal="left" vertical="center" wrapText="1"/>
    </xf>
    <xf numFmtId="0" fontId="144" fillId="0" borderId="0" xfId="2613" applyFont="1" applyFill="1" applyAlignment="1" applyProtection="1">
      <alignment horizontal="left" vertical="center"/>
    </xf>
    <xf numFmtId="0" fontId="144" fillId="0" borderId="0" xfId="2656" applyFont="1" applyFill="1" applyAlignment="1" applyProtection="1">
      <alignment horizontal="left" vertical="center" wrapText="1"/>
    </xf>
    <xf numFmtId="0" fontId="108" fillId="0" borderId="0" xfId="2613" applyFont="1" applyFill="1" applyAlignment="1">
      <alignment horizontal="left" vertical="center" wrapText="1"/>
    </xf>
    <xf numFmtId="0" fontId="108" fillId="0" borderId="0" xfId="2613" applyFont="1" applyFill="1" applyAlignment="1">
      <alignment vertical="center"/>
    </xf>
    <xf numFmtId="0" fontId="329" fillId="4" borderId="0" xfId="2574" applyFont="1" applyFill="1" applyAlignment="1"/>
    <xf numFmtId="0" fontId="0" fillId="0" borderId="0" xfId="2613" applyFill="1" applyAlignment="1">
      <alignment horizontal="center" vertical="center"/>
    </xf>
    <xf numFmtId="0" fontId="100" fillId="0" borderId="0" xfId="2613" applyFont="1" applyFill="1" applyAlignment="1">
      <alignment vertical="center"/>
    </xf>
    <xf numFmtId="0" fontId="272" fillId="4" borderId="0" xfId="2574" applyFont="1" applyFill="1" applyAlignment="1">
      <alignment vertical="top"/>
    </xf>
    <xf numFmtId="0" fontId="0" fillId="0" borderId="0" xfId="0" applyAlignment="1">
      <alignment horizontal="left" wrapText="1"/>
    </xf>
    <xf numFmtId="0" fontId="330" fillId="0" borderId="0" xfId="2644" applyFont="1" applyFill="1" applyAlignment="1" applyProtection="1">
      <protection locked="0"/>
    </xf>
    <xf numFmtId="221" fontId="229" fillId="15" borderId="1" xfId="2444" applyNumberFormat="1" applyFont="1" applyFill="1" applyBorder="1" applyAlignment="1">
      <alignment horizontal="right" vertical="top" shrinkToFit="1"/>
    </xf>
    <xf numFmtId="0" fontId="108" fillId="4" borderId="0" xfId="2460" applyFont="1" applyFill="1"/>
    <xf numFmtId="0" fontId="0" fillId="4" borderId="0" xfId="2177" applyFont="1" applyFill="1" applyAlignment="1">
      <alignment vertical="center"/>
    </xf>
    <xf numFmtId="0" fontId="0" fillId="0" borderId="0" xfId="0" applyFont="1" applyAlignment="1">
      <alignment vertical="center"/>
    </xf>
    <xf numFmtId="0" fontId="109" fillId="2" borderId="0" xfId="856" applyFont="1" applyFill="1" applyBorder="1" applyAlignment="1">
      <alignment horizontal="center" vertical="center"/>
    </xf>
    <xf numFmtId="0" fontId="235" fillId="0" borderId="0" xfId="2587" applyFont="1" applyFill="1" applyBorder="1" applyAlignment="1">
      <alignment horizontal="left" vertical="center"/>
    </xf>
    <xf numFmtId="0" fontId="3" fillId="4" borderId="0" xfId="856" applyFont="1" applyFill="1" applyBorder="1" applyAlignment="1">
      <alignment horizontal="left" vertical="center"/>
    </xf>
    <xf numFmtId="0" fontId="235" fillId="4" borderId="0" xfId="856" applyFont="1" applyFill="1" applyBorder="1" applyAlignment="1">
      <alignment horizontal="left" vertical="center"/>
    </xf>
    <xf numFmtId="0" fontId="298" fillId="59" borderId="0" xfId="0" applyFont="1" applyFill="1" applyAlignment="1">
      <alignment vertical="center"/>
    </xf>
    <xf numFmtId="0" fontId="0" fillId="59"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9" fillId="60" borderId="1" xfId="0" applyFont="1" applyFill="1" applyBorder="1" applyAlignment="1">
      <alignment horizontal="left" wrapText="1"/>
    </xf>
    <xf numFmtId="0" fontId="331" fillId="60" borderId="1" xfId="0" applyFont="1" applyFill="1" applyBorder="1" applyAlignment="1">
      <alignment horizontal="left" wrapText="1"/>
    </xf>
    <xf numFmtId="0" fontId="332" fillId="4" borderId="0" xfId="1143" applyFont="1" applyFill="1" applyAlignment="1">
      <alignment vertical="center"/>
    </xf>
    <xf numFmtId="0" fontId="148" fillId="4" borderId="0" xfId="1143" applyFont="1" applyFill="1" applyAlignment="1">
      <alignment vertical="center"/>
    </xf>
    <xf numFmtId="0" fontId="133" fillId="0" borderId="0" xfId="2700" applyFont="1"/>
    <xf numFmtId="0" fontId="333" fillId="0" borderId="0" xfId="2700" applyFont="1"/>
    <xf numFmtId="0" fontId="16" fillId="0" borderId="0" xfId="2700" applyFont="1"/>
    <xf numFmtId="0" fontId="133" fillId="0" borderId="0" xfId="1143" applyFont="1" applyAlignment="1">
      <alignment vertical="center"/>
    </xf>
    <xf numFmtId="0" fontId="20" fillId="4" borderId="0" xfId="2177" applyFont="1" applyFill="1" applyAlignment="1">
      <alignment horizontal="center"/>
    </xf>
    <xf numFmtId="0" fontId="334" fillId="4" borderId="0" xfId="1143" applyFont="1" applyFill="1" applyAlignment="1">
      <alignment vertical="center"/>
    </xf>
    <xf numFmtId="0" fontId="335" fillId="4" borderId="0" xfId="16" applyFont="1" applyFill="1" applyAlignment="1">
      <alignment horizontal="left"/>
    </xf>
    <xf numFmtId="0" fontId="335" fillId="4" borderId="0" xfId="16" applyFont="1" applyFill="1" applyAlignment="1"/>
    <xf numFmtId="0" fontId="336" fillId="4" borderId="0" xfId="2177" applyFont="1" applyFill="1" applyAlignment="1">
      <alignment vertical="center"/>
    </xf>
    <xf numFmtId="0" fontId="130" fillId="4" borderId="0" xfId="1143" applyFont="1" applyFill="1" applyAlignment="1">
      <alignment vertical="center"/>
    </xf>
    <xf numFmtId="0" fontId="0" fillId="4" borderId="0" xfId="0" applyFont="1" applyFill="1" applyAlignment="1">
      <alignment vertical="center"/>
    </xf>
    <xf numFmtId="0" fontId="233" fillId="4" borderId="0" xfId="2177" applyFont="1" applyFill="1" applyAlignment="1">
      <alignment horizontal="center" vertical="center"/>
    </xf>
    <xf numFmtId="0" fontId="24" fillId="61" borderId="4" xfId="2177" applyFont="1" applyFill="1" applyBorder="1" applyAlignment="1">
      <alignment horizontal="center" vertical="center"/>
    </xf>
    <xf numFmtId="0" fontId="337" fillId="62" borderId="0" xfId="2089" applyFont="1" applyFill="1" applyBorder="1" applyAlignment="1" applyProtection="1">
      <alignment vertical="center"/>
    </xf>
    <xf numFmtId="0" fontId="133"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100"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5" applyFont="1" applyFill="1" applyBorder="1" applyAlignment="1" applyProtection="1">
      <alignment horizontal="center"/>
    </xf>
    <xf numFmtId="0" fontId="338" fillId="41" borderId="1" xfId="2700" applyFont="1" applyFill="1" applyBorder="1" applyAlignment="1">
      <alignment horizontal="center"/>
    </xf>
    <xf numFmtId="0" fontId="133"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33"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93" fillId="0" borderId="0" xfId="2700" applyFont="1" applyBorder="1" applyAlignment="1">
      <alignment horizontal="left"/>
    </xf>
    <xf numFmtId="0" fontId="93" fillId="0" borderId="0" xfId="2700" applyFont="1" applyBorder="1"/>
    <xf numFmtId="0" fontId="0" fillId="0" borderId="0" xfId="0" applyFont="1" applyAlignment="1"/>
    <xf numFmtId="0" fontId="108" fillId="0" borderId="0" xfId="0" applyFont="1" applyAlignment="1">
      <alignment vertical="center"/>
    </xf>
    <xf numFmtId="0" fontId="0" fillId="0" borderId="0" xfId="0" applyFont="1" applyAlignment="1">
      <alignment horizontal="left" vertical="center"/>
    </xf>
    <xf numFmtId="0" fontId="109"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39" fillId="55" borderId="27" xfId="2700" applyFont="1" applyFill="1" applyBorder="1" applyAlignment="1">
      <alignment vertical="center"/>
    </xf>
    <xf numFmtId="0" fontId="339" fillId="55" borderId="27" xfId="2700" applyFont="1" applyFill="1" applyBorder="1" applyAlignment="1">
      <alignment horizontal="center" vertical="center"/>
    </xf>
    <xf numFmtId="0" fontId="235" fillId="19" borderId="1" xfId="2700" applyFont="1" applyFill="1" applyBorder="1" applyAlignment="1">
      <alignment vertical="center"/>
    </xf>
    <xf numFmtId="0" fontId="128" fillId="19" borderId="1" xfId="2700" applyFont="1" applyFill="1" applyBorder="1" applyAlignment="1">
      <alignment horizontal="left" vertical="center"/>
    </xf>
    <xf numFmtId="0" fontId="69" fillId="57" borderId="1" xfId="2177" applyFont="1" applyFill="1" applyBorder="1" applyAlignment="1">
      <alignment vertical="center" wrapText="1"/>
    </xf>
    <xf numFmtId="14" fontId="235" fillId="57" borderId="1" xfId="2700" applyNumberFormat="1" applyFont="1" applyFill="1" applyBorder="1" applyAlignment="1">
      <alignment horizontal="center" vertical="center"/>
    </xf>
    <xf numFmtId="0" fontId="235" fillId="19" borderId="1" xfId="2700" applyFont="1" applyFill="1" applyBorder="1" applyAlignment="1">
      <alignment horizontal="left" vertical="center"/>
    </xf>
    <xf numFmtId="0" fontId="31" fillId="57" borderId="1" xfId="35" applyFill="1" applyBorder="1" applyAlignment="1" applyProtection="1">
      <alignment vertical="center" wrapText="1"/>
    </xf>
    <xf numFmtId="0" fontId="108"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40" fillId="17" borderId="5" xfId="2700" applyFont="1" applyFill="1" applyBorder="1" applyAlignment="1">
      <alignment horizontal="center" vertical="center"/>
    </xf>
    <xf numFmtId="0" fontId="128" fillId="17" borderId="1" xfId="2177" applyFont="1" applyFill="1" applyBorder="1" applyAlignment="1">
      <alignment horizontal="left" vertical="center"/>
    </xf>
    <xf numFmtId="14" fontId="235" fillId="55" borderId="1" xfId="2700" applyNumberFormat="1" applyFont="1" applyFill="1" applyBorder="1" applyAlignment="1">
      <alignment horizontal="left" vertical="center"/>
    </xf>
    <xf numFmtId="0" fontId="340" fillId="17" borderId="31" xfId="2700" applyFont="1" applyFill="1" applyBorder="1" applyAlignment="1">
      <alignment horizontal="center" vertical="center"/>
    </xf>
    <xf numFmtId="0" fontId="128" fillId="17" borderId="1" xfId="2177" applyFont="1" applyFill="1" applyBorder="1" applyAlignment="1">
      <alignment horizontal="left" vertical="center" wrapText="1"/>
    </xf>
    <xf numFmtId="0" fontId="31" fillId="57" borderId="1" xfId="35" applyFont="1" applyFill="1" applyBorder="1" applyAlignment="1" applyProtection="1"/>
    <xf numFmtId="14" fontId="235" fillId="17" borderId="1" xfId="2700" applyNumberFormat="1" applyFont="1" applyFill="1" applyBorder="1" applyAlignment="1">
      <alignment horizontal="left" vertical="center"/>
    </xf>
    <xf numFmtId="0" fontId="341" fillId="57" borderId="1" xfId="35" applyFont="1" applyFill="1" applyBorder="1" applyAlignment="1" applyProtection="1">
      <alignment vertical="center" wrapText="1"/>
    </xf>
    <xf numFmtId="0" fontId="341" fillId="57" borderId="1" xfId="35" applyNumberFormat="1" applyFont="1" applyFill="1" applyBorder="1" applyAlignment="1" applyProtection="1">
      <alignment vertical="center" wrapText="1"/>
    </xf>
    <xf numFmtId="0" fontId="341" fillId="57" borderId="1" xfId="35" applyFont="1" applyFill="1" applyBorder="1" applyAlignment="1" applyProtection="1"/>
    <xf numFmtId="0" fontId="31" fillId="57" borderId="1" xfId="35" applyFill="1" applyBorder="1" applyAlignment="1" applyProtection="1"/>
    <xf numFmtId="0" fontId="98" fillId="17" borderId="31" xfId="2700" applyFont="1" applyFill="1" applyBorder="1" applyAlignment="1">
      <alignment horizontal="center" vertical="center"/>
    </xf>
    <xf numFmtId="0" fontId="340" fillId="9" borderId="5" xfId="2700" applyFont="1" applyFill="1" applyBorder="1" applyAlignment="1">
      <alignment horizontal="center" vertical="center"/>
    </xf>
    <xf numFmtId="0" fontId="128" fillId="9" borderId="1" xfId="2177" applyFont="1" applyFill="1" applyBorder="1" applyAlignment="1">
      <alignment horizontal="left"/>
    </xf>
    <xf numFmtId="14" fontId="235" fillId="9" borderId="1" xfId="2700" applyNumberFormat="1" applyFont="1" applyFill="1" applyBorder="1" applyAlignment="1">
      <alignment horizontal="left" vertical="center"/>
    </xf>
    <xf numFmtId="0" fontId="108" fillId="0" borderId="0" xfId="0" applyFont="1" applyFill="1" applyAlignment="1">
      <alignment vertical="center"/>
    </xf>
    <xf numFmtId="0" fontId="340" fillId="9" borderId="31" xfId="2700" applyFont="1" applyFill="1" applyBorder="1" applyAlignment="1">
      <alignment horizontal="center" vertical="center"/>
    </xf>
    <xf numFmtId="14" fontId="235" fillId="2" borderId="1" xfId="2700" applyNumberFormat="1" applyFont="1" applyFill="1" applyBorder="1" applyAlignment="1">
      <alignment horizontal="left" vertical="center"/>
    </xf>
    <xf numFmtId="0" fontId="340" fillId="9" borderId="27" xfId="2700" applyFont="1" applyFill="1" applyBorder="1" applyAlignment="1">
      <alignment horizontal="center" vertical="center"/>
    </xf>
    <xf numFmtId="0" fontId="109" fillId="63" borderId="5" xfId="2700" applyFont="1" applyFill="1" applyBorder="1" applyAlignment="1">
      <alignment horizontal="center" vertical="center"/>
    </xf>
    <xf numFmtId="0" fontId="128" fillId="63" borderId="1" xfId="2177" applyFont="1" applyFill="1" applyBorder="1" applyAlignment="1">
      <alignment horizontal="left"/>
    </xf>
    <xf numFmtId="0" fontId="31" fillId="57" borderId="1" xfId="35" applyFont="1" applyFill="1" applyBorder="1" applyAlignment="1" applyProtection="1">
      <alignment vertical="center" wrapText="1"/>
    </xf>
    <xf numFmtId="14" fontId="235" fillId="63" borderId="1" xfId="2700" applyNumberFormat="1" applyFont="1" applyFill="1" applyBorder="1" applyAlignment="1">
      <alignment horizontal="left" vertical="center"/>
    </xf>
    <xf numFmtId="0" fontId="109" fillId="63" borderId="31" xfId="2700" applyFont="1" applyFill="1" applyBorder="1" applyAlignment="1">
      <alignment horizontal="center" vertical="center"/>
    </xf>
    <xf numFmtId="0" fontId="41" fillId="57" borderId="1" xfId="35" applyFont="1" applyFill="1" applyBorder="1" applyAlignment="1" applyProtection="1"/>
    <xf numFmtId="0" fontId="109" fillId="63" borderId="27" xfId="2700" applyFont="1" applyFill="1" applyBorder="1" applyAlignment="1">
      <alignment horizontal="center" vertical="center"/>
    </xf>
    <xf numFmtId="0" fontId="31" fillId="57" borderId="1" xfId="35" applyNumberFormat="1" applyFont="1" applyFill="1" applyBorder="1" applyAlignment="1" applyProtection="1">
      <alignment vertical="center" wrapText="1"/>
    </xf>
    <xf numFmtId="0" fontId="340" fillId="50" borderId="5" xfId="2700" applyFont="1" applyFill="1" applyBorder="1" applyAlignment="1">
      <alignment horizontal="center" vertical="center"/>
    </xf>
    <xf numFmtId="0" fontId="128" fillId="50" borderId="1" xfId="2700" applyFont="1" applyFill="1" applyBorder="1" applyAlignment="1">
      <alignment horizontal="left"/>
    </xf>
    <xf numFmtId="14" fontId="235" fillId="50" borderId="1" xfId="2700" applyNumberFormat="1" applyFont="1" applyFill="1" applyBorder="1" applyAlignment="1">
      <alignment horizontal="left" vertical="center"/>
    </xf>
    <xf numFmtId="0" fontId="340" fillId="50" borderId="31" xfId="2700" applyFont="1" applyFill="1" applyBorder="1" applyAlignment="1">
      <alignment horizontal="center" vertical="center"/>
    </xf>
    <xf numFmtId="0" fontId="41" fillId="57" borderId="1" xfId="35" applyNumberFormat="1" applyFont="1" applyFill="1" applyBorder="1" applyAlignment="1" applyProtection="1">
      <alignment vertical="center" wrapText="1"/>
    </xf>
    <xf numFmtId="0" fontId="31" fillId="57"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340" fillId="64" borderId="31" xfId="2700" applyFont="1" applyFill="1" applyBorder="1" applyAlignment="1">
      <alignment vertical="center"/>
    </xf>
    <xf numFmtId="0" fontId="128" fillId="64" borderId="1" xfId="2700" applyFont="1" applyFill="1" applyBorder="1" applyAlignment="1">
      <alignment horizontal="left"/>
    </xf>
    <xf numFmtId="0" fontId="341" fillId="64" borderId="1" xfId="35" applyFont="1" applyFill="1" applyBorder="1" applyAlignment="1" applyProtection="1"/>
    <xf numFmtId="0" fontId="69" fillId="64" borderId="1" xfId="2177" applyFont="1" applyFill="1" applyBorder="1" applyAlignment="1">
      <alignment vertical="center" wrapText="1"/>
    </xf>
    <xf numFmtId="14" fontId="235" fillId="64" borderId="1" xfId="2700" applyNumberFormat="1" applyFont="1" applyFill="1" applyBorder="1" applyAlignment="1">
      <alignment horizontal="center" vertical="center"/>
    </xf>
    <xf numFmtId="14" fontId="235"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5" applyFill="1" applyBorder="1" applyAlignment="1" applyProtection="1">
      <alignment vertical="center" wrapText="1"/>
    </xf>
    <xf numFmtId="0" fontId="341" fillId="64" borderId="1" xfId="35" applyFont="1" applyFill="1" applyBorder="1" applyAlignment="1" applyProtection="1">
      <alignment horizontal="center"/>
    </xf>
    <xf numFmtId="14" fontId="235" fillId="33" borderId="1" xfId="2700" applyNumberFormat="1" applyFont="1" applyFill="1" applyBorder="1" applyAlignment="1">
      <alignment horizontal="left" vertical="center"/>
    </xf>
    <xf numFmtId="0" fontId="340" fillId="0" borderId="0" xfId="2700" applyFont="1" applyFill="1" applyBorder="1" applyAlignment="1">
      <alignment vertical="center"/>
    </xf>
    <xf numFmtId="0" fontId="342" fillId="0" borderId="0" xfId="0" applyFont="1" applyAlignment="1">
      <alignment vertical="center"/>
    </xf>
    <xf numFmtId="0" fontId="9" fillId="0" borderId="0" xfId="0" applyFont="1" applyAlignment="1">
      <alignment vertical="center"/>
    </xf>
    <xf numFmtId="0" fontId="98" fillId="0" borderId="0" xfId="2700" applyFont="1" applyFill="1" applyBorder="1" applyAlignment="1">
      <alignment horizontal="center" vertical="center"/>
    </xf>
    <xf numFmtId="0" fontId="0" fillId="0" borderId="0" xfId="0" applyFont="1" applyBorder="1" applyAlignment="1">
      <alignment vertical="center"/>
    </xf>
    <xf numFmtId="0" fontId="144" fillId="4" borderId="0" xfId="2613" applyFont="1" applyFill="1" applyAlignment="1" applyProtection="1" quotePrefix="1">
      <alignment horizontal="left" vertical="center"/>
    </xf>
    <xf numFmtId="0" fontId="144" fillId="4" borderId="0" xfId="2613" applyFont="1" applyFill="1" applyAlignment="1" quotePrefix="1">
      <alignment horizontal="left" vertical="center" wrapText="1"/>
    </xf>
    <xf numFmtId="0" fontId="144" fillId="0" borderId="0" xfId="2613" applyFont="1" applyFill="1" applyAlignment="1" applyProtection="1" quotePrefix="1">
      <alignment horizontal="left" vertical="center"/>
    </xf>
    <xf numFmtId="0" fontId="144"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ET_STYLE_NoName_00__底价带公式表(非自签)_香港联邦IP代理价格" xfId="3"/>
    <cellStyle name="_ET_STYLE_NoName_00__航班时刻表_航空公司运价（非固定运力）SEP 29_华南分公司报价(SEP 29) (4)" xfId="4"/>
    <cellStyle name="输入" xfId="5" builtinId="20"/>
    <cellStyle name="_COE底价 2 2 4_香港联邦IP代理价格" xfId="6"/>
    <cellStyle name="货币" xfId="7" builtinId="4"/>
    <cellStyle name="_COE底价 2 2 2" xfId="8"/>
    <cellStyle name="?_Sheet1" xfId="9"/>
    <cellStyle name="_PercentSpace_Q2_2006_ ReviewTemplate consol GC Express"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Sheet10" xfId="18"/>
    <cellStyle name="_东方联球9月份同行价DDT_嘉泰2012-04-25生效全套报价" xfId="19"/>
    <cellStyle name="_ET_STYLE_NoName_00__kawa十二月份价格系列0812(VIP价格）_整套价格 2_Sheet24" xfId="20"/>
    <cellStyle name="_ET_STYLE_NoName_00__kawa十二月份价格系列0812(VIP价格）_整套价格 2_Sheet19"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超链接" xfId="35" builtinId="8"/>
    <cellStyle name="_东方联球10月份同行价TD_嘉泰2012-04-25生效全套报价" xfId="36"/>
    <cellStyle name="差_大陆DHL代理重货价_Sheet2" xfId="37"/>
    <cellStyle name="_ek报价稿2" xfId="38"/>
    <cellStyle name="_12月2号6点起生效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_UPS同行价100301" xfId="49"/>
    <cellStyle name="_ET_STYLE_NoName_00_ 4" xfId="50"/>
    <cellStyle name="警告文本" xfId="51" builtinId="11"/>
    <cellStyle name="_ET_STYLE_NoName_00__进口及其它服务费_JI全货机欧洲_Sheet1" xfId="52"/>
    <cellStyle name="标题" xfId="53" builtinId="15"/>
    <cellStyle name="9_Sheet6" xfId="54"/>
    <cellStyle name="_DHL.HK.KR.C及DHL.HK.A （2009.07.01 同行价）含中港以此为准_DHL特价A4_香港联邦IP代理价格" xfId="55"/>
    <cellStyle name="解释性文本" xfId="56" builtinId="53"/>
    <cellStyle name="差_深圳联邦IP价" xfId="57"/>
    <cellStyle name="常规_Sheet24_Sheet14" xfId="58"/>
    <cellStyle name="_ET_STYLE_NoName_00__Sheet1_时代阳光同行报价2011-07-20" xfId="59"/>
    <cellStyle name="_12月3号起报价" xfId="60"/>
    <cellStyle name="_COE底价 5" xfId="61"/>
    <cellStyle name="_DHL-K代理价" xfId="62"/>
    <cellStyle name="_ET_STYLE_NoName_00__联中11月DH(1).." xfId="63"/>
    <cellStyle name="_COE国内服务区域表（始发站广东）071129-同行_DHK-香港DH材积除6000促销价-20100323"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60% - 强调文字颜色 1" xfId="77" builtinId="32"/>
    <cellStyle name="9_深圳联邦IP价_Sheet44" xfId="78"/>
    <cellStyle name="9_深圳联邦IP价_Sheet39" xfId="79"/>
    <cellStyle name="_0100_DHL特价A4_香港联邦IP代理价格" xfId="80"/>
    <cellStyle name="标题 3" xfId="81" builtinId="18"/>
    <cellStyle name="Cancel" xfId="82"/>
    <cellStyle name="?_Sheet38" xfId="83"/>
    <cellStyle name="?_Sheet43" xfId="84"/>
    <cellStyle name="_COE国内服务区域表（始发站广东）071129-直客_香港UPS出口费率表-2010年1月4日_越航ＦＥＤ  特惠VIP精品价2010419" xfId="85"/>
    <cellStyle name="_东方联球9月份同行价DDT_联邦IE代理大货特惠价"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20% - 强调文字颜色 6" xfId="96" builtinId="50"/>
    <cellStyle name="_ET_STYLE_NoName_00__Sheet1_新建 Microsoft Excel 工作表_香港联邦IP代理价格" xfId="97"/>
    <cellStyle name="_ET_STYLE_NoName_00__kawa十二月份价格系列0812(VIP价格）_整套价格 2_Sheet32" xfId="98"/>
    <cellStyle name="_ET_STYLE_NoName_00__kawa十二月份价格系列0812(VIP价格）_整套价格 2_Sheet27" xfId="99"/>
    <cellStyle name="?_Sheet13" xfId="100"/>
    <cellStyle name="_2007年标准价格--0919_大陆TNT经济促销" xfId="101"/>
    <cellStyle name="_09年全套结算价－090911-天霖_香港联邦IP代理价格" xfId="102"/>
    <cellStyle name="强调文字颜色 2" xfId="103" builtinId="33"/>
    <cellStyle name="_COE底价 2 7" xfId="104"/>
    <cellStyle name="_2007年标准价格--0919_香港UPS出口费率表-2010年1月4日_嘉泰2012-04-25生效全套报价" xfId="105"/>
    <cellStyle name="_BI_航空公司运价（非固定运力）SEP 15_Book1" xfId="106"/>
    <cellStyle name="链接单元格" xfId="107" builtinId="24"/>
    <cellStyle name="_12月31日起同行报价 2_香港联邦IP代理价格" xfId="108"/>
    <cellStyle name="_BSI市场统一销售价格表20091009" xfId="109"/>
    <cellStyle name="汇总" xfId="110" builtinId="25"/>
    <cellStyle name="_DHL.HK.OU及DHL.HK.OU特价(20090215)华南_世必达10年12月3号VIP" xfId="111"/>
    <cellStyle name="_5月份先达报价VIP专版_顺成to乐凯龙201203月01日更新(UPSvip)_香港联邦IP代理价格" xfId="112"/>
    <cellStyle name="好" xfId="113" builtinId="26"/>
    <cellStyle name="_国内件服务区域表1128_DHP&amp;DHK-香港DH促销价-20100527" xfId="114"/>
    <cellStyle name="_SAM-Rates-GHZ-sinotrans 22 APR_HU报价表" xfId="115"/>
    <cellStyle name="适中" xfId="116" builtinId="28"/>
    <cellStyle name="_ET_STYLE_NoName_00__香港联邦代理IE经济价_1" xfId="117"/>
    <cellStyle name="_DHL.SZ.OU (20081014)_香港联邦IP代理价格" xfId="118"/>
    <cellStyle name="20% - 强调文字颜色 5" xfId="119" builtinId="46"/>
    <cellStyle name="_ET_STYLE_NoName_00__kawa十二月份价格系列0812(VIP价格）_整套价格 2_Sheet31" xfId="120"/>
    <cellStyle name="_ET_STYLE_NoName_00__kawa十二月份价格系列0812(VIP价格）_整套价格 2_Sheet26" xfId="121"/>
    <cellStyle name="?_Sheet12" xfId="122"/>
    <cellStyle name="常规 8 2" xfId="123"/>
    <cellStyle name="_COE底价 2_香港联邦IP代理价格" xfId="124"/>
    <cellStyle name="_ET_STYLE_NoName_00__0809同行价DHL_kawa十二月份价格系列0812(VIP价格）" xfId="125"/>
    <cellStyle name="_2011IB" xfId="126"/>
    <cellStyle name="强调文字颜色 1" xfId="127" builtinId="29"/>
    <cellStyle name="_2008-12-1 YQUSA-2_乐凯龙2012.2.8报价副本" xfId="128"/>
    <cellStyle name="_COE底价 2 6" xfId="129"/>
    <cellStyle name="_COE国内服务区域表（始发站广东）071129-直客_DHP&amp;DHK-香港DH促销价-20100422" xfId="130"/>
    <cellStyle name="20% - 强调文字颜色 1" xfId="131" builtinId="30"/>
    <cellStyle name="_BI_BSICAN-广州起步销售运价20100524" xfId="132"/>
    <cellStyle name="_ET_STYLE_NoName_00__kawa十二月份价格系列0812(VIP价格）_整套价格 2_Sheet22" xfId="133"/>
    <cellStyle name="_ET_STYLE_NoName_00__kawa十二月份价格系列0812(VIP价格）_整套价格 2_Sheet17" xfId="134"/>
    <cellStyle name="_KQ（中东、非洲线）_Book1_香港联邦IP代理价格" xfId="135"/>
    <cellStyle name="_12月2号起报价"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ET_STYLE_NoName_00__kawa十二月份价格系列0812(VIP价格）_整套价格 2_Sheet23" xfId="142"/>
    <cellStyle name="_ET_STYLE_NoName_00__kawa十二月份价格系列0812(VIP价格）_整套价格 2_Sheet18" xfId="143"/>
    <cellStyle name="_COE国内服务区域表（始发站广东）071129-同行_香港UPS出口费率表-2010年1月4日_嘉泰2012-04-25生效全套报价"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_5月6日越航物流特惠价格---超低_香港联邦IP代理价格" xfId="150"/>
    <cellStyle name="强调文字颜色 4" xfId="151" builtinId="41"/>
    <cellStyle name="Normal 16_Sheet23" xfId="152"/>
    <cellStyle name="_BI_航空公司运价（非固定运力）AUG 18_航空公司运价（非固定运力）SEP 29_华南分公司报价(OCT 14)" xfId="153"/>
    <cellStyle name="常规_DHL预付分区表-041215" xfId="154"/>
    <cellStyle name="_大陆DHL成本价11-9 2" xfId="155"/>
    <cellStyle name="20% - 强调文字颜色 4" xfId="156" builtinId="42"/>
    <cellStyle name="_BI_航空公司运价（非固定运力）AUG 18_航空公司运价（非固定运力）SEP 29_华南分公司报价(NOV 04)"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_航空公司运价（非固定运力）JUN 23" xfId="163"/>
    <cellStyle name="_2007年标准价格--0919_DHK-香港DH材积除6000促销价-20100301-广东 交货" xfId="164"/>
    <cellStyle name="_底价带公式表_香港联邦IP代理价格" xfId="165"/>
    <cellStyle name="_EY航班广州始发及深圳始发ZH联运报价20100201_欧玛威-7月最新空运价" xfId="166"/>
    <cellStyle name="强调文字颜色 5" xfId="167" builtinId="45"/>
    <cellStyle name="_CAN-SV_BSI-CI签约销售(r)" xfId="168"/>
    <cellStyle name="_DHL南美非洲特惠5000" xfId="169"/>
    <cellStyle name="_Multiple_Input" xfId="170"/>
    <cellStyle name="40% - 强调文字颜色 5" xfId="171" builtinId="47"/>
    <cellStyle name="60% - 强调文字颜色 5" xfId="172" builtinId="48"/>
    <cellStyle name="_Price" xfId="173"/>
    <cellStyle name="_12月2号起报价_嘉泰2012-04-25生效全套报价"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ET_STYLE_NoName_00__kawa十二月份价格系列0812(VIP价格）_整套价格 2_Sheet33" xfId="183"/>
    <cellStyle name="_ET_STYLE_NoName_00__kawa十二月份价格系列0812(VIP价格）_整套价格 2_Sheet28" xfId="184"/>
    <cellStyle name="?_Sheet14" xfId="185"/>
    <cellStyle name="_BI_航空公司运价（非固定运力）SEP 15" xfId="186"/>
    <cellStyle name="_DHL.HK.OU及DHL.HK.OU特价(20090215)华南 2_香港联邦IP代理价格"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TNT价格 2" xfId="192"/>
    <cellStyle name="_ET_STYLE_NoName_00__0809同行价DHL" xfId="193"/>
    <cellStyle name="_ET_STYLE_NoName_00__kawa十二月份价格系列0812(VIP价格）_整套价格 2_Sheet40" xfId="194"/>
    <cellStyle name="_ET_STYLE_NoName_00__kawa十二月份价格系列0812(VIP价格）_整套价格 2_Sheet35" xfId="195"/>
    <cellStyle name="?_Sheet16" xfId="196"/>
    <cellStyle name="?_Sheet21" xfId="197"/>
    <cellStyle name="差_Sheet14_1" xfId="198"/>
    <cellStyle name="_TNT价格 3" xfId="199"/>
    <cellStyle name="_ET_STYLE_NoName_00__kawa十二月份价格系列0812(VIP价格）_整套价格 2_Sheet41" xfId="200"/>
    <cellStyle name="_ET_STYLE_NoName_00__kawa十二月份价格系列0812(VIP价格）_整套价格 2_Sheet36" xfId="201"/>
    <cellStyle name="?_Sheet17" xfId="202"/>
    <cellStyle name="?_Sheet22" xfId="203"/>
    <cellStyle name="差_香港UPS红单特价B" xfId="204"/>
    <cellStyle name="_东方联球10月31号起代理价_联邦IE代理大货特惠价_香港联邦IP代理价格" xfId="205"/>
    <cellStyle name="_x0004_" xfId="206"/>
    <cellStyle name=" 1" xfId="207"/>
    <cellStyle name="样式 1 4" xfId="208"/>
    <cellStyle name="9_深圳联邦IP价_Sheet9" xfId="209"/>
    <cellStyle name="?" xfId="210"/>
    <cellStyle name="_Book1" xfId="211"/>
    <cellStyle name="_DHL.HK.OU及DHL.HK.OU特价(20090215)华南_世必达10年12月3号VIP_香港联邦IP代理价格" xfId="212"/>
    <cellStyle name="_09年06月价格更新版(广州）_香港联邦IP代理价格" xfId="213"/>
    <cellStyle name="_ET_STYLE_NoName_00__香港联邦代理IE经济价_3" xfId="214"/>
    <cellStyle name="???_NEWPRICE" xfId="215"/>
    <cellStyle name="_邦达6月份香港DHL手机出口同行价（无品牌）0616_香港联邦IP代理价格" xfId="216"/>
    <cellStyle name="_ET_STYLE_NoName_00__kawa十二月份价格系列0812(VIP价格）_整套价格 2_Sheet42" xfId="217"/>
    <cellStyle name="_ET_STYLE_NoName_00__kawa十二月份价格系列0812(VIP价格）_整套价格 2_Sheet37" xfId="218"/>
    <cellStyle name="?_Sheet18" xfId="219"/>
    <cellStyle name="?_Sheet23" xfId="220"/>
    <cellStyle name="_ET_STYLE_NoName_00__kawa十二月份价格系列0812(VIP价格）_整套价格 2_Sheet43" xfId="221"/>
    <cellStyle name="_ET_STYLE_NoName_00__kawa十二月份价格系列0812(VIP价格）_整套价格 2_Sheet38" xfId="222"/>
    <cellStyle name="_DHL.HK.DF(原飞航给三鑫）" xfId="223"/>
    <cellStyle name="?_Sheet19" xfId="224"/>
    <cellStyle name="?_Sheet24" xfId="225"/>
    <cellStyle name="_SAM-Rates-GHZ-sinotrans 22 APR_航空公司运价（非固定运力）AUG 18_华南分公司报价(SEP 27)" xfId="226"/>
    <cellStyle name="_波而达09年5月香港TNT报价_DHL特价A4_香港联邦IP代理价格" xfId="227"/>
    <cellStyle name="_COE底价 5 2" xfId="228"/>
    <cellStyle name="超链接_香港联邦IE促销价" xfId="229"/>
    <cellStyle name="_ET_STYLE_NoName_00__日本专线_14" xfId="230"/>
    <cellStyle name="_BI_航空公司运价（非固定运力）NOV 04_华南分公司报价(NOV 11)" xfId="231"/>
    <cellStyle name="_DCP-大陆DH促销价-090401" xfId="232"/>
    <cellStyle name="差_深圳联邦IP价_Sheet33" xfId="233"/>
    <cellStyle name="差_深圳联邦IP价_Sheet28" xfId="234"/>
    <cellStyle name="_ET_STYLE_NoName_00__日本专线_1" xfId="235"/>
    <cellStyle name="_090723DHL.HK.OU.B及DHL.HK.OU.E(华南)_联邦IE代理大货特惠价_香港联邦IP代理价格" xfId="236"/>
    <cellStyle name="_ET_STYLE_NoName_00__航班时刻表_Book1" xfId="237"/>
    <cellStyle name="?_Sheet2" xfId="238"/>
    <cellStyle name="_COE底价 2 2 3"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ET_STYLE_NoName_00__Sheet1_09年06月价格更新版(广州）" xfId="245"/>
    <cellStyle name="?_Sheet26" xfId="246"/>
    <cellStyle name="?_Sheet31" xfId="247"/>
    <cellStyle name="_COE国内服务区域表（始发站广东）071129-同行_东方联球整套2010-08-08VIP报价" xfId="248"/>
    <cellStyle name="_BI_航空公司运价（非固定运力）AUG 18_航空公司运价（非固定运力）SEP 29_华南分公司报价(NOV 11)" xfId="249"/>
    <cellStyle name="_COE底价 2 2 3 2" xfId="250"/>
    <cellStyle name="_ET_STYLE_NoName_00__进口及其它服务费_航空公司运价（非固定运力）AUG 18_HU报价表" xfId="251"/>
    <cellStyle name="?_Sheet27" xfId="252"/>
    <cellStyle name="?_Sheet32" xfId="253"/>
    <cellStyle name="_ET_STYLE_NoName_00__日本专线_17" xfId="254"/>
    <cellStyle name="_2010年2月DHL分区表_汇通天下20120223B_香港联邦IP代理价格"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Sheet29" xfId="262"/>
    <cellStyle name="?_Sheet34" xfId="263"/>
    <cellStyle name="_Book2 2" xfId="264"/>
    <cellStyle name="?_Sheet3" xfId="265"/>
    <cellStyle name="_COE底价 2 2 4" xfId="266"/>
    <cellStyle name="?_Sheet35" xfId="267"/>
    <cellStyle name="?_Sheet40" xfId="268"/>
    <cellStyle name="_2008-12-1 YQUSA-2_汇通天下20120223B" xfId="269"/>
    <cellStyle name="9_Sheet24" xfId="270"/>
    <cellStyle name="9_Sheet19" xfId="271"/>
    <cellStyle name="_GYD12月香港DHL特惠报价_联邦IE代理大货特惠价_香港联邦IP代理价格" xfId="272"/>
    <cellStyle name="_DHP大货促销价－080728 散客价 2" xfId="273"/>
    <cellStyle name="常规_香港DHL美国ESI代理价" xfId="274"/>
    <cellStyle name="?_Sheet4" xfId="275"/>
    <cellStyle name="_COE底价 2 2 5" xfId="276"/>
    <cellStyle name="?_Sheet5" xfId="277"/>
    <cellStyle name="_001.报价设置总纲（20091101）_香港联邦IP代理价格" xfId="278"/>
    <cellStyle name="_COE国内服务区域表（始发站广东）071129-直客_东方联球整套2010-0204协议报价"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Sheet9" xfId="285"/>
    <cellStyle name="_12月2号起报价_东方联球整套2010-08-08VIP报价"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ET_Style?CF_Style_1" xfId="291"/>
    <cellStyle name="_5月6日越航物流特惠价格---超低_DHL特价A4_香港联邦IP代理价格" xfId="292"/>
    <cellStyle name="_00000" xfId="293"/>
    <cellStyle name="_ET_STYLE_NoName_00__日本专线_10_香港联邦IP代理价格" xfId="294"/>
    <cellStyle name="_10月销售价格-1" xfId="295"/>
    <cellStyle name="_BI_航空公司运价（非固定运力）AUG 18_Book1"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001.报价设置总纲（20091101）" xfId="303"/>
    <cellStyle name="_Currency_TREND 2002" xfId="304"/>
    <cellStyle name="超链接_香港UPS蓝单优惠价B" xfId="305"/>
    <cellStyle name="_DHL.HK.3P 给三鑫(20090101) 2" xfId="306"/>
    <cellStyle name="_CES先达2009年2月份TNT报价_香港联邦IP代理价格" xfId="307"/>
    <cellStyle name="_0100" xfId="308"/>
    <cellStyle name="_Sheet1_叙利亚专线" xfId="309"/>
    <cellStyle name="_0100 2" xfId="310"/>
    <cellStyle name="_ET_STYLE_NoName_00__进口及其它服务费_JI全货机欧洲_HU-北美" xfId="311"/>
    <cellStyle name="_0100 2_香港联邦IP代理价格" xfId="312"/>
    <cellStyle name="_BI_航空公司运价（非固定运力）SEP 29_华南分公司报价(SEP 29) (4)" xfId="313"/>
    <cellStyle name="_0100_DHL特价A4" xfId="314"/>
    <cellStyle name="_COE底价 2 3 5 2_香港联邦IP代理价格" xfId="315"/>
    <cellStyle name="_ET_STYLE_NoName_00_ 2 2_Sheet4" xfId="316"/>
    <cellStyle name="_0100_金舵报价表(）(2)1.3" xfId="317"/>
    <cellStyle name="_DHL代理价_联邦IE代理大货特惠价" xfId="318"/>
    <cellStyle name="_0100_金舵报价表(）(2)1.3_香港联邦IP代理价格" xfId="319"/>
    <cellStyle name="_0100_联邦IE代理大货特惠价" xfId="320"/>
    <cellStyle name="_KE 各航线销售价格20090708_欧玛威-7月最新空运价" xfId="321"/>
    <cellStyle name="_BI_航空公司运价（非固定运力）AUG 18_航空公司运价（非固定运力）SEP 29_华南分公司报价(SEP 29) (4)" xfId="322"/>
    <cellStyle name="_ET_STYLE_NoName_00__新十二月份中港价格表（同行）" xfId="323"/>
    <cellStyle name="_12月2号6点起生效报价_嘉泰2012-04-25生效全套报价" xfId="324"/>
    <cellStyle name="9 2_Sheet1" xfId="325"/>
    <cellStyle name="_KE 各航线销售价格20090708_欧玛威-7月最新空运价_香港联邦IP代理价格" xfId="326"/>
    <cellStyle name="_0100_联邦IE代理大货特惠价_香港联邦IP代理价格" xfId="327"/>
    <cellStyle name="Comma 2 3" xfId="328"/>
    <cellStyle name="_2007年标准价格--0919_东方联球整套2010-06-10VIP报价" xfId="329"/>
    <cellStyle name="_0100_顺成to乐凯龙201203月01日更新(UPSvip)" xfId="330"/>
    <cellStyle name="_波而达09年05月06日特价_DHL特价A4" xfId="331"/>
    <cellStyle name="_09年澳门DHL手机出口价" xfId="332"/>
    <cellStyle name="_0100_顺成to乐凯龙201203月01日更新(UPSvip)_香港联邦IP代理价格" xfId="333"/>
    <cellStyle name="_UPS红单特价" xfId="334"/>
    <cellStyle name="_ET_STYLE_NoName_00__远东协议价格" xfId="335"/>
    <cellStyle name="_ET_STYLE_NoName_00_ 4_Sheet3" xfId="336"/>
    <cellStyle name="_ET_STYLE_NoName_00_ 5_Sheet11" xfId="337"/>
    <cellStyle name="_0100_香港联邦IP代理价格" xfId="338"/>
    <cellStyle name="_07年10月17日精英鹏飞全方位（同行）AAA价格" xfId="339"/>
    <cellStyle name="_08年5月HKUPS大货同行价对比0526" xfId="340"/>
    <cellStyle name="_SAM-Rates-GHZ-sinotrans 22 APR_航空公司运价（非固定运力）SEP 29" xfId="341"/>
    <cellStyle name="_08年6月HKUPS大货同行价对比0602" xfId="342"/>
    <cellStyle name="9_Sheet5" xfId="343"/>
    <cellStyle name="_090501-深圳联中DHL结算价--SE755910_DHL特价A4"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ET_STYLE_NoName_00__进口及其它服务费_航空公司运价（固定运力）SEP 27_华南分公司报价(SEP 29) (4)_华南分公司报价(NOV 11)" xfId="354"/>
    <cellStyle name="_COE底价 2 4" xfId="355"/>
    <cellStyle name="_Gwide FEDEX11年7月报价" xfId="356"/>
    <cellStyle name="_090501-深圳联中DHL结算价--SE755910_联邦IE代理大货特惠价" xfId="357"/>
    <cellStyle name="_COE底价_DHL特价A4_香港联邦IP代理价格" xfId="358"/>
    <cellStyle name="_4月广州DHL及UPS蓝单"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_090501-深圳联中DHL结算价--SE755910_顺成to乐凯龙201203月01日更新(UPSvip)" xfId="365"/>
    <cellStyle name="_DHP-香港DH促销价-090426" xfId="366"/>
    <cellStyle name="_ET_STYLE_NoName_00_ 2 2_Sheet9" xfId="367"/>
    <cellStyle name="_Percent" xfId="368"/>
    <cellStyle name="_CI华航各航线销售价格20100205_欧玛威-7月最新空运价_香港联邦IP代理价格" xfId="369"/>
    <cellStyle name="好_Sheet3" xfId="370"/>
    <cellStyle name="_COE底价_香港联邦IP代理价格" xfId="371"/>
    <cellStyle name="_Sheet1_世必达10年12月3号VIP" xfId="372"/>
    <cellStyle name="_090501-深圳联中DHL结算价--SE755910_顺成to乐凯龙201203月01日更新(UPSvip)_香港联邦IP代理价格"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ET_STYLE_NoName_00__香港DHLD价分区" xfId="378"/>
    <cellStyle name="_国内件服务区域表1128_香港UPS出口费率表-2010年1月4日_越航ＦＥＤ  特惠VIP精品价2010419" xfId="379"/>
    <cellStyle name="_ET_STYLE_NoName_00_ 6_Sheet8" xfId="380"/>
    <cellStyle name="_090723DHL.HK.OU.B及DHL.HK.OU.E(华南) 2_香港联邦IP代理价格" xfId="381"/>
    <cellStyle name="_090723DHL.HK.OU.B及DHL.HK.OU.E(华南)_DHL特价A4" xfId="382"/>
    <cellStyle name="_ET_STYLE_NoName_00__Sheet4" xfId="383"/>
    <cellStyle name="_090723DHL.HK.OU.B及DHL.HK.OU.E(华南)_DHL特价A4_香港联邦IP代理价格" xfId="384"/>
    <cellStyle name="_SAM-Rates-GHZ-sinotrans 22 APR_BSI-CI签约销售(r)" xfId="385"/>
    <cellStyle name="_090723DHL.HK.OU.B及DHL.HK.OU.E(华南)_Sheet1"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090723DHL.HK.OU.B及DHL.HK.OU.E(华南)_世必达10年12月3号VIP_香港联邦IP代理价格" xfId="391"/>
    <cellStyle name="_2008-12-1 YQUSA-2_DHLM价2.17" xfId="392"/>
    <cellStyle name="_ET_STYLE_NoName_00__香港联邦代理IE经济价" xfId="393"/>
    <cellStyle name="_COE国内服务区域表（始发站广东）071129-直客_DHL特价A4" xfId="394"/>
    <cellStyle name="_MultipleSpace_EBIT BU 290601" xfId="395"/>
    <cellStyle name="_090723DHL.HK.OU.B及DHL.HK.OU.E(华南)_顺成to乐凯龙201203月01日更新(UPSvip)" xfId="396"/>
    <cellStyle name="_COE国内服务区域表（始发站广东）071129-同行_大陆TNT经济促销" xfId="397"/>
    <cellStyle name="_090723DHL.HK.OU.B及DHL.HK.OU.E(华南)_顺成to乐凯龙201203月01日更新(UPSvip)_香港联邦IP代理价格" xfId="398"/>
    <cellStyle name="_Sheet1 2" xfId="399"/>
    <cellStyle name="Comma 6" xfId="400"/>
    <cellStyle name="_090723DHL.HK.OU.B及DHL.HK.OU.E(华南)_香港联邦IP代理价格" xfId="401"/>
    <cellStyle name="_09年06月价格更新版(广州）" xfId="402"/>
    <cellStyle name="_ET_STYLE_NoName_00_ 2 2_Sheet2" xfId="403"/>
    <cellStyle name="_09年全套结算价－090911-天霖" xfId="404"/>
    <cellStyle name="_ET_STYLE_NoName_00_ 4_Sheet24" xfId="405"/>
    <cellStyle name="_ET_STYLE_NoName_00_ 4_Sheet19" xfId="406"/>
    <cellStyle name="_BI_BSI-CI签约销售(r)"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_12月2号6点起生效报价_大陆TNT经济促销" xfId="416"/>
    <cellStyle name="_SAM-Rates-GHZ-sinotrans 22 APR_航空公司运价（非固定运力）NOV 04_华南分公司报价(NOV 11)" xfId="417"/>
    <cellStyle name="_ET_STYLE_NoName_00_ 2 2_Sheet43" xfId="418"/>
    <cellStyle name="_ET_STYLE_NoName_00_ 2 2_Sheet38" xfId="419"/>
    <cellStyle name="常规 2 8" xfId="420"/>
    <cellStyle name="_BI_HU报价表" xfId="421"/>
    <cellStyle name="_COE国内服务区域表（始发站广东）071129-直客_FIE&amp;FIP-香港FDX西欧促销价20100601" xfId="422"/>
    <cellStyle name="_12月2号6点起生效报价_东方联球4-16号起执行HK联邦整套报价4月16日" xfId="423"/>
    <cellStyle name="_12月2号6点起生效报价_东方联球整套2010-0204协议报价" xfId="424"/>
    <cellStyle name="_COE国内服务区域表（始发站广东）071129-直客_嘉泰2月22日生效大陆DHL全套报价" xfId="425"/>
    <cellStyle name="_ET_STYLE_NoName_00__DHL.HK.SX 20090506YFH给均辉的价格 2_香港联邦IP代理价格" xfId="426"/>
    <cellStyle name="_波而达09年5月香港TNT报价_顺成to乐凯龙201203月01日更新(UPSvip)" xfId="427"/>
    <cellStyle name="_12月2号6点起生效报价_东方联球整套2010-08-08VIP报价" xfId="428"/>
    <cellStyle name="_12月2号6点起生效报价_欧洲VIP促销价（五月）-" xfId="429"/>
    <cellStyle name="差_深圳联邦IE价_Sheet11" xfId="430"/>
    <cellStyle name="_12月2号6点起生效报价_顺成to乐凯龙201203月01日更新(UPSvip)" xfId="431"/>
    <cellStyle name="_ESI rate card OB_2010 01 01_SA" xfId="432"/>
    <cellStyle name="_ET_STYLE_NoName_00_ 6_Sheet14"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ET_STYLE_NoName_00_ 5_Sheet43" xfId="442"/>
    <cellStyle name="_ET_STYLE_NoName_00_ 5_Sheet38" xfId="443"/>
    <cellStyle name="_12月2号起报价_东方联球整套2010-0204协议报价" xfId="444"/>
    <cellStyle name="_12月2号起报价_东方联球整套2010-06-10VIP报价" xfId="445"/>
    <cellStyle name="_2008年UPS公布价_DHL特价A4"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_ET_STYLE_NoName_00__香港TNT特惠价_香港联邦IP代理价格" xfId="451"/>
    <cellStyle name="差_Sheet4_1" xfId="452"/>
    <cellStyle name="_12月31日起同行报价" xfId="453"/>
    <cellStyle name="_12月31日起同行报价 2" xfId="454"/>
    <cellStyle name="_12月31日起同行报价_Book1" xfId="455"/>
    <cellStyle name="_DHP-香港DH促销价-090609" xfId="456"/>
    <cellStyle name="_12月31日起同行报价_Book1_香港联邦IP代理价格" xfId="457"/>
    <cellStyle name="_BI_航空公司运价（非固定运力）AUG 18_BSI-CI签约销售(r)" xfId="458"/>
    <cellStyle name="_12月31日起同行报价_深圳联邦IE特惠价" xfId="459"/>
    <cellStyle name="_12月31日起同行报价_深圳联邦IE特惠价_香港联邦IP代理价格" xfId="460"/>
    <cellStyle name="_1831" xfId="461"/>
    <cellStyle name="_2007年标准价格--0919" xfId="462"/>
    <cellStyle name="_ET_STYLE_NoName_00__DHL.A价(非洲特价)" xfId="463"/>
    <cellStyle name="_2007年标准价格--0919_DHK-香港DH材积除6000促销价-20100304-广东 交货" xfId="464"/>
    <cellStyle name="9_深圳联邦IE价_Sheet31" xfId="465"/>
    <cellStyle name="9_深圳联邦IE价_Sheet26" xfId="466"/>
    <cellStyle name="_ET_STYLE_NoName_00__Sheet23_2_香港联邦IP代理价格" xfId="467"/>
    <cellStyle name="_2007年标准价格--0919_DHK-香港DH材积除6000促销价-20100323" xfId="468"/>
    <cellStyle name="_ET_STYLE_NoName_00__航班时刻表_航空公司运价（非固定运力）NOV 04_华南分公司报价(NOV 11)" xfId="469"/>
    <cellStyle name="_2007年标准价格--0919_DHL特价A4" xfId="470"/>
    <cellStyle name="_ET_STYLE_NoName_00__进口及其它服务费_航空公司运价（非固定运力）SEP 15" xfId="471"/>
    <cellStyle name="_2007年标准价格--0919_DHP&amp;DHK-加拿大澳洲促销价-20100608-广东交货" xfId="472"/>
    <cellStyle name="_ET_STYLE_NoName_00__航班时刻表_航空公司运价（非固定运力）SEP 15" xfId="473"/>
    <cellStyle name="_2007年标准价格--0919_DHP&amp;DHK-香港DH促销价-20100422" xfId="474"/>
    <cellStyle name="_BI_航空公司运价（非固定运力）SEP 29_华南分公司报价(SEP 29) (4)_华南分公司报价(NOV 11)" xfId="475"/>
    <cellStyle name="_MultipleSpace_Q2_2006_ ReviewTemplate consol GC Express" xfId="476"/>
    <cellStyle name="_2007年标准价格--0919_DHP&amp;DHK-香港DH促销价-20100511" xfId="477"/>
    <cellStyle name="_2007年标准价格--0919_DHP&amp;DHK-香港DH促销价-20100527" xfId="478"/>
    <cellStyle name="_2011IB_1" xfId="479"/>
    <cellStyle name="_COE底价_汇通天下20120223B_香港联邦IP代理价格" xfId="480"/>
    <cellStyle name="_2007年标准价格--0919_FIE&amp;FIP-香港FDX西欧促销价20100601" xfId="481"/>
    <cellStyle name="_2007年标准价格--0919_HKDHL美国特惠价格表(促销价）" xfId="482"/>
    <cellStyle name="_CI华航各航线销售价格20100205_欧玛威-7月最新空运价" xfId="483"/>
    <cellStyle name="9_深圳联邦IP价_Sheet31" xfId="484"/>
    <cellStyle name="9_深圳联邦IP价_Sheet26" xfId="485"/>
    <cellStyle name="_2007年标准价格--0919_东方联球整套2010-0204协议报价" xfId="486"/>
    <cellStyle name="_COE底价" xfId="487"/>
    <cellStyle name="9_深圳福鑫10月29同行价格_Sheet2" xfId="488"/>
    <cellStyle name="_UPS.HK.C及DHL.HK.A(2009.07.04)华南站点 2" xfId="489"/>
    <cellStyle name="_2007年标准价格--0919_东方联球整套2010-08-08VIP报价" xfId="490"/>
    <cellStyle name="差_香港UPS红单特价B_Sheet10" xfId="491"/>
    <cellStyle name="_2007年标准价格--0919_汇通天下20110107B" xfId="492"/>
    <cellStyle name="_COE南美报价" xfId="493"/>
    <cellStyle name="_Coloader Tariff (28 Zone) YFHEX_eff 091109(查表) 2" xfId="494"/>
    <cellStyle name="超链接 52" xfId="495"/>
    <cellStyle name="_ET_STYLE_NoName_00__kawa十二月份价格系列0812(VIP价格）_整套价格 2_Sheet5" xfId="496"/>
    <cellStyle name="_2007年标准价格--0919_嘉泰2月22日生效大陆DHL全套报价" xfId="497"/>
    <cellStyle name="好_Sheet42" xfId="498"/>
    <cellStyle name="好_Sheet37" xfId="499"/>
    <cellStyle name="_国内件服务区域表1128_DHK-香港DH材积除6000促销价-20100301-广东 交货" xfId="500"/>
    <cellStyle name="_COE底价 2 3 2 2 2_香港联邦IP代理价格" xfId="501"/>
    <cellStyle name="_COE底价 2 3 6_香港联邦IP代理价格" xfId="502"/>
    <cellStyle name="_2007年标准价格--0919_金舵报价表(）(2)1.3" xfId="503"/>
    <cellStyle name="Comma [0]_1- 2011 Tarif" xfId="504"/>
    <cellStyle name="_KE_各航线销售价格20091013" xfId="505"/>
    <cellStyle name="_2007年标准价格--0919_欧洲VIP促销价（五月）-" xfId="506"/>
    <cellStyle name="_2007年标准价格--0919_香港UPS出口费率表-2010年1月4日" xfId="507"/>
    <cellStyle name="_ET_STYLE_NoName_00__新建 Microsoft Excel 工作表" xfId="508"/>
    <cellStyle name="_ET_STYLE_NoName_00__航班时刻表_JI全货机欧洲_BSI市场统一销售价格表20091117" xfId="509"/>
    <cellStyle name="_COE底价 2 2 2 2_香港联邦IP代理价格" xfId="510"/>
    <cellStyle name="_2007年标准价格--0919_香港UPS出口费率表-2010年1月4日_东方联球整套2010-0107XYJ报价" xfId="511"/>
    <cellStyle name="常规 13" xfId="512"/>
    <cellStyle name="9_深圳联邦IE价_Sheet21" xfId="513"/>
    <cellStyle name="9_深圳联邦IE价_Sheet16" xfId="514"/>
    <cellStyle name="_2007年标准价格--0919_香港UPS出口费率表-2010年1月4日_欧洲VIP促销价（五月）-" xfId="515"/>
    <cellStyle name="_2007年标准价格--0919_香港UPS出口费率表-2010年1月4日_越航ＦＥＤ  特惠VIP精品价2010419" xfId="516"/>
    <cellStyle name="_4月1日远东EK包板价" xfId="517"/>
    <cellStyle name="_2007年标准价格--0919_香港UPS出口费率表-2010年1月4日_越航ＦＥＤ  特惠VIP精品价2010419_DHL特价A4" xfId="518"/>
    <cellStyle name="_ET_STYLE_NoName_00__kawa十二月份价格系列0812(VIP价格）_整套价格 2_Sheet6" xfId="519"/>
    <cellStyle name="_COE底价_汇通天下20120210B" xfId="520"/>
    <cellStyle name="_2007年标准价格--0919_香港UPS出口费率表-2010年1月4日_越航ＵＰＳ  特惠VIP精品价0903" xfId="521"/>
    <cellStyle name="_2007年标准价格--0919_越航ＦＥＤ  特惠VIP精品价2010419" xfId="522"/>
    <cellStyle name="_ET_STYLE_NoName_00_ 5_Sheet20" xfId="523"/>
    <cellStyle name="_ET_STYLE_NoName_00_ 5_Sheet15" xfId="524"/>
    <cellStyle name="_ET_STYLE_NoName_00_ 4_Sheet7" xfId="525"/>
    <cellStyle name="_CAN-SV_底价带公式表(非自签)" xfId="526"/>
    <cellStyle name="_2008-12-1 YQUSA-2" xfId="527"/>
    <cellStyle name="_COE国内服务区域表（始发站广东）071129-直客_香港UPS出口费率表-2010年1月4日_嘉泰2012-04-25生效全套报价" xfId="528"/>
    <cellStyle name="_COE底价 2 2 5_香港联邦IP代理价格" xfId="529"/>
    <cellStyle name="_2008-12-1 YQUSA-2 2" xfId="530"/>
    <cellStyle name="差_Sheet5_1" xfId="531"/>
    <cellStyle name="_2008-12-1 YQUSA-2_汇通天下20120210B" xfId="532"/>
    <cellStyle name="_COE底价 2 3 2 3 2_香港联邦IP代理价格" xfId="533"/>
    <cellStyle name="_2008-12-1 YQUSA-2_金舵报价表(）(2)1.3" xfId="534"/>
    <cellStyle name="_COE底价 2 6 2" xfId="535"/>
    <cellStyle name="常规_Sheet20" xfId="536"/>
    <cellStyle name="常规_Sheet15" xfId="537"/>
    <cellStyle name="_2008-12-1 YQUSA-2_乐凯龙DHLC价" xfId="538"/>
    <cellStyle name="9_深圳福鑫10月29同行价格_Sheet42" xfId="539"/>
    <cellStyle name="9_深圳福鑫10月29同行价格_Sheet37" xfId="540"/>
    <cellStyle name="_KE_各航线销售价格20091013_欧玛威-7月最新空运价" xfId="541"/>
    <cellStyle name="常规 10 2 8" xfId="542"/>
    <cellStyle name="_2008-12-1 YQUSA-2_顺成to乐凯龙201203月01日更新(UPSvip)" xfId="543"/>
    <cellStyle name="_COE底价 2 3 2 4 2" xfId="544"/>
    <cellStyle name="_2008年UPS公布价" xfId="545"/>
    <cellStyle name="_MultipleSpace_EBIT BU 290601_Q2_2006_ ReviewTemplate consol GC Express" xfId="546"/>
    <cellStyle name="_BI_航空公司运价（非固定运力）AUG 18_航空公司运价（非固定运力）NOV 04" xfId="547"/>
    <cellStyle name="_TNT-2008同行价格-计算公式 2" xfId="548"/>
    <cellStyle name="_2008年UPS公布价_DHL特价A4_香港联邦IP代理价格" xfId="549"/>
    <cellStyle name="_2008年UPS公布价_顺成to乐凯龙201203月01日更新(UPSvip)" xfId="550"/>
    <cellStyle name="_COE国内服务区域表（始发站广东）071129-直客_HKDHL美国特惠价格表(促销价）" xfId="551"/>
    <cellStyle name="_2008年UPS公布价_顺成to乐凯龙201203月01日更新(UPSvip)_香港联邦IP代理价格" xfId="552"/>
    <cellStyle name="_COE底价 2 5 2" xfId="553"/>
    <cellStyle name="_2008年UPS公布价_香港联邦IP代理价格" xfId="554"/>
    <cellStyle name="_DHP-香港DH促销价-090508" xfId="555"/>
    <cellStyle name="常规 163 3_Sheet40" xfId="556"/>
    <cellStyle name="常规_UPS蓝单特惠价（2010-1-5）" xfId="557"/>
    <cellStyle name="_UNI CAN 2008.8.15" xfId="558"/>
    <cellStyle name="_Coloader Tariff (28 Zone) YFHEX_eff 091109(查表)" xfId="559"/>
    <cellStyle name="_COE底价 2 3 2 4 2_香港联邦IP代理价格" xfId="560"/>
    <cellStyle name="9_深圳联邦IE价_Sheet20" xfId="561"/>
    <cellStyle name="9_深圳联邦IE价_Sheet15" xfId="562"/>
    <cellStyle name="_东方联球9月份中南美,非洲促销价9-4_联邦IE代理大货特惠价" xfId="563"/>
    <cellStyle name="_20090201香港联邦仿货出口价" xfId="564"/>
    <cellStyle name="_20090201香港联邦仿货出口价_DHL特价A4" xfId="565"/>
    <cellStyle name="差_大陆DHL代理重货价_Sheet5" xfId="566"/>
    <cellStyle name="_20090201香港联邦仿货出口价_DHL特价A4_香港联邦IP代理价格" xfId="567"/>
    <cellStyle name="_DHL代理价格_1" xfId="568"/>
    <cellStyle name="_ET_STYLE_NoName_00__广州LH" xfId="569"/>
    <cellStyle name="_波而达09年5月香港TNT报价" xfId="570"/>
    <cellStyle name="_ET_STYLE_NoName_00__Sheet1_DHK-香港DH材积除6000促销价-20100301-广东交货_香港联邦IP代理价格" xfId="571"/>
    <cellStyle name="_20090201香港联邦仿货出口价_顺成to乐凯龙201203月01日更新(UPSvip)" xfId="572"/>
    <cellStyle name="_BSI-W5销售价格0104_底价带公式表(非自签)" xfId="573"/>
    <cellStyle name="_东方联球9月份中南美,非洲促销价9-4_联邦IE代理大货特惠价_香港联邦IP代理价格" xfId="574"/>
    <cellStyle name="_20090201香港联邦仿货出口价_香港联邦IP代理价格" xfId="575"/>
    <cellStyle name="9 2" xfId="576"/>
    <cellStyle name="_ET_STYLE_NoName_00_ 6_Sheet20" xfId="577"/>
    <cellStyle name="_ET_STYLE_NoName_00_ 6_Sheet15" xfId="578"/>
    <cellStyle name="常规_DHL香港价6月4日_Sheet11" xfId="579"/>
    <cellStyle name="差_深圳联邦IE价_Sheet12" xfId="580"/>
    <cellStyle name="_COE国内服务区域表（始发站广东）071129-同行_汇通天下20110107B" xfId="581"/>
    <cellStyle name="_ET_STYLE_NoName_00_ 5_Sheet44" xfId="582"/>
    <cellStyle name="_ET_STYLE_NoName_00_ 5_Sheet39" xfId="583"/>
    <cellStyle name="_20100112-华南分公司代理报价(JAN 12)" xfId="584"/>
    <cellStyle name="_航空公司运价（非固定运力）SEP 17" xfId="585"/>
    <cellStyle name="_COE底价_联邦IE代理大货特惠价" xfId="586"/>
    <cellStyle name="_20100127-华南分公司代理报价(JAN 27)" xfId="587"/>
    <cellStyle name="_ET_STYLE_NoName_00_ 4_Sheet23" xfId="588"/>
    <cellStyle name="_ET_STYLE_NoName_00_ 4_Sheet18" xfId="589"/>
    <cellStyle name="_DHL.SZ.OU (20081014)_世必达10年12月3号VIP_香港联邦IP代理价格" xfId="590"/>
    <cellStyle name="_2010年2月DHL分区表" xfId="591"/>
    <cellStyle name="_BI_航空公司运价（非固定运力）AUG 18_BSICAN-广州起步销售运价20100524" xfId="592"/>
    <cellStyle name="_白云机场航班信息_深圳机场货运公司SAC-全日空广州始发运价20091201" xfId="593"/>
    <cellStyle name="常规 21_Sheet1" xfId="594"/>
    <cellStyle name="常规 16_Sheet1" xfId="595"/>
    <cellStyle name="_2010年2月DHL分区表_DHL特价A4" xfId="596"/>
    <cellStyle name="_2010年2月DHL分区表_DHL特价A4_香港联邦IP代理价格" xfId="597"/>
    <cellStyle name="_EY航班广州始发及深圳始发ZH联运报价20100128_欧玛威-7月最新空运价" xfId="598"/>
    <cellStyle name="_Book4" xfId="599"/>
    <cellStyle name="_COE国内服务区域表（始发站广东）071129-直客_DHP&amp;DHK-加拿大澳洲促销价-20100608-广东交货" xfId="600"/>
    <cellStyle name="千位分隔_Sheet17" xfId="601"/>
    <cellStyle name="_2010年2月DHL分区表_汇通天下20120210B" xfId="602"/>
    <cellStyle name="_2010年2月DHL分区表_汇通天下20120210B_香港联邦IP代理价格" xfId="603"/>
    <cellStyle name="_ET_STYLE_NoName_00__进口及其它服务费" xfId="604"/>
    <cellStyle name="常规_Sheet11" xfId="605"/>
    <cellStyle name="_2010年2月DHL分区表_汇通天下20120223B" xfId="606"/>
    <cellStyle name="_东方联球9-18起DHL报价xls 2" xfId="607"/>
    <cellStyle name="_2010年2月DHL分区表_香港联邦IP代理价格" xfId="608"/>
    <cellStyle name="_SAC CO-LOAD RATE(01.MAY)" xfId="609"/>
    <cellStyle name="_2010年UPS分区表和公布价" xfId="610"/>
    <cellStyle name="_C2" xfId="611"/>
    <cellStyle name="_COE底价 2 3 2 3" xfId="612"/>
    <cellStyle name="_2011 代理的MSR_OB PP_SA" xfId="613"/>
    <cellStyle name="_CES先达2009年2月份TNT报价VIP版_香港联邦IP代理价格" xfId="614"/>
    <cellStyle name="好_Sheet30" xfId="615"/>
    <cellStyle name="好_Sheet25" xfId="616"/>
    <cellStyle name="_20113RD" xfId="617"/>
    <cellStyle name="_Sheet2" xfId="618"/>
    <cellStyle name="好_Sheet9" xfId="619"/>
    <cellStyle name="_COE底价 2 3 5 2" xfId="620"/>
    <cellStyle name="_2011DHL价格表" xfId="621"/>
    <cellStyle name="_BSI优势报价表SZX20100121_香港联邦IP代理价格" xfId="622"/>
    <cellStyle name="_HU报价表" xfId="623"/>
    <cellStyle name="_ET_STYLE_NoName_00__航班时刻表_航空公司运价（固定运力）SEP 27_华南分公司报价(SEP 29) (4)" xfId="624"/>
    <cellStyle name="_2011IB_1_Price" xfId="625"/>
    <cellStyle name="_SAM-Rates-GHZ-sinotrans 22 APR_航空公司运价（非固定运力）AUG 18_Book1" xfId="626"/>
    <cellStyle name="_BSI优势报价表SZX20100121" xfId="627"/>
    <cellStyle name="_DHP大货促销价(香港DH)-090323_香港联邦IP代理价格" xfId="628"/>
    <cellStyle name="_2011OB" xfId="629"/>
    <cellStyle name="_ET_STYLE_NoName_00__深圳华蓝  （09.5.5）_DHL特价A4_香港联邦IP代理价格" xfId="630"/>
    <cellStyle name="_ET_STYLE_NoName_00_ 5_Sheet30" xfId="631"/>
    <cellStyle name="_ET_STYLE_NoName_00_ 5_Sheet25" xfId="632"/>
    <cellStyle name="_BI_航空公司运价（非固定运力）SEP 29_华南分公司报价(OCT 14)" xfId="633"/>
    <cellStyle name="_20120412-DHL.RC" xfId="634"/>
    <cellStyle name="_2月4日金龙部分新价格" xfId="635"/>
    <cellStyle name="_4PX价格" xfId="636"/>
    <cellStyle name="_FEDEX小货价格表_香港联邦IP代理价格" xfId="637"/>
    <cellStyle name="_COE底价 2 2" xfId="638"/>
    <cellStyle name="_4月1日远东EK包板价_香港联邦IP代理价格" xfId="639"/>
    <cellStyle name="_COE底价 2 2 3_香港联邦IP代理价格" xfId="640"/>
    <cellStyle name="_5月6日越航物流特惠价格---超低_DHL特价A4" xfId="641"/>
    <cellStyle name="_ET_STYLE_NoName_00__日本专线_1_香港联邦IP代理价格" xfId="642"/>
    <cellStyle name="差_深圳联邦IE价_Sheet16" xfId="643"/>
    <cellStyle name="差_深圳联邦IE价_Sheet21" xfId="644"/>
    <cellStyle name="_ET_STYLE_NoName_00_ 2 2_Sheet13" xfId="645"/>
    <cellStyle name="_ET_STYLE_NoName_00_ 6_Sheet19" xfId="646"/>
    <cellStyle name="_ET_STYLE_NoName_00_ 6_Sheet24" xfId="647"/>
    <cellStyle name="_5月6日越航物流特惠价格---超低_顺成to乐凯龙201203月01日更新(UPSvip)_香港联邦IP代理价格" xfId="648"/>
    <cellStyle name="常规_新价-10%_Sheet15" xfId="649"/>
    <cellStyle name="_5月份先达报价VIP专版" xfId="650"/>
    <cellStyle name="_ET_STYLE_NoName_00__进口及其它服务费_航空公司运价（非固定运力）SEP 29" xfId="651"/>
    <cellStyle name="_5月份先达报价VIP专版_顺成to乐凯龙201203月01日更新(UPSvip)" xfId="652"/>
    <cellStyle name="差_香港UPS红单特价B_Sheet14" xfId="653"/>
    <cellStyle name="_ET_STYLE_NoName_00__TO 龙顺达林生华仁报价2011年7月5日执行"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BI" xfId="658"/>
    <cellStyle name="_DHP大货促销价－0901" xfId="659"/>
    <cellStyle name="_CI华航各航线销售价格20100104" xfId="660"/>
    <cellStyle name="_BI DEC 29 N JAN 01" xfId="661"/>
    <cellStyle name="_USA第三方底价分析+东方联球080604" xfId="662"/>
    <cellStyle name="常规_Sheet9_1" xfId="663"/>
    <cellStyle name="_BI march 20-31" xfId="664"/>
    <cellStyle name="_CAN-HU欧线" xfId="665"/>
    <cellStyle name="_BI_Book1" xfId="666"/>
    <cellStyle name="_BI_Book1_BSICAN-广州起步销售运价20100524" xfId="667"/>
    <cellStyle name="_BI_Book1_BSI-CI签约销售(r)" xfId="668"/>
    <cellStyle name="Normal 10 2 2 2" xfId="669"/>
    <cellStyle name="超链接_Sheet35" xfId="670"/>
    <cellStyle name="超链接_Sheet40" xfId="671"/>
    <cellStyle name="_DHL代理价_深圳联邦IE特惠价_香港联邦IP代理价格" xfId="672"/>
    <cellStyle name="_东方联球10月31号起代理价_联邦IE代理大货特惠价" xfId="673"/>
    <cellStyle name="_COE底价 2 3 3_香港联邦IP代理价格" xfId="674"/>
    <cellStyle name="_COE国内服务区域表（始发站广东）071129-直客_东方联球整套2010-06-10VIP报价" xfId="675"/>
    <cellStyle name="_BI_航空公司运价（非固定运力）AUG 18" xfId="676"/>
    <cellStyle name="9_深圳联邦IE价_Sheet36" xfId="677"/>
    <cellStyle name="9_深圳联邦IE价_Sheet41" xfId="678"/>
    <cellStyle name="_ET_STYLE_NoName_00__航班时刻表_Sheet1" xfId="679"/>
    <cellStyle name="_BI_航空公司运价（非固定运力）AUG 18_航空公司运价（非固定运力）NOV 04_华南分公司报价(NOV 11)" xfId="680"/>
    <cellStyle name="9_深圳联邦IP价_Sheet27" xfId="681"/>
    <cellStyle name="9_深圳联邦IP价_Sheet32" xfId="682"/>
    <cellStyle name="_CI华航各航线销售价格20100129_欧玛威-7月最新空运价" xfId="683"/>
    <cellStyle name="_DHL代理价_嘉泰2012-04-25生效全套报价" xfId="684"/>
    <cellStyle name="_BI_航空公司运价（非固定运力）AUG 18_航空公司运价（非固定运力）SEP 29" xfId="685"/>
    <cellStyle name="_ET_STYLE_NoName_00__远东通讯录1月(客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BI_航空公司运价（非固定运力）AUG 18_华南分公司报价(SEP 27)" xfId="689"/>
    <cellStyle name="_DHP-香港DH促销价-090408" xfId="690"/>
    <cellStyle name="_ET_STYLE_NoName_00_ 2 2_Sheet1"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COE国内服务区域表（始发站广东）071129-同行_DHP&amp;DHK-香港DH促销价-20100511" xfId="696"/>
    <cellStyle name="_DHP-香港DH美国促销价-20011001" xfId="697"/>
    <cellStyle name="_BI_航空公司运价（非固定运力）SEP 15_BSI-CI签约销售(r)" xfId="698"/>
    <cellStyle name="_COE国内服务区域表（始发站广东）071129-同行_DHP&amp;DHK-香港DH促销价-20100422" xfId="699"/>
    <cellStyle name="_BI_航空公司运价（非固定运力）SEP 15_华南分公司报价(SEP 27)" xfId="700"/>
    <cellStyle name="_波而达HKTNT速快大货特惠价_DHL特价A4" xfId="701"/>
    <cellStyle name="_DHL.SZ.OU (20081014)_Sheet1_香港联邦IP代理价格" xfId="702"/>
    <cellStyle name="_DHLY报价" xfId="703"/>
    <cellStyle name="好_Sheet7" xfId="704"/>
    <cellStyle name="_DHL.HK.KR.C及DHL.HK.A （2009.07.01 同行价）含中港以此为准_联邦IE代理大货特惠价" xfId="705"/>
    <cellStyle name="_COE底价 2 3"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COE国内服务区域表（始发站广东）071129-同行_HKDHL美国特惠价格表(促销价）" xfId="712"/>
    <cellStyle name="_航空公司运价（非固定运力）NOV 24" xfId="713"/>
    <cellStyle name="_Book2_叙利亚专线" xfId="714"/>
    <cellStyle name="_TNT COST与其他代理价对比" xfId="715"/>
    <cellStyle name="差_Sheet29" xfId="716"/>
    <cellStyle name="差_Sheet34" xfId="717"/>
    <cellStyle name="_COE底价 2" xfId="718"/>
    <cellStyle name="_BSI-W5销售价格0104" xfId="719"/>
    <cellStyle name="_BSI-W5销售价格0104_BSI-CI签约销售(r)" xfId="720"/>
    <cellStyle name="9_深圳福鑫10月29同行价格_Sheet11" xfId="721"/>
    <cellStyle name="_UPS深圳直飞航线销售价格20100720" xfId="722"/>
    <cellStyle name="_COE底价 2 3 4 2_香港联邦IP代理价格" xfId="723"/>
    <cellStyle name="差_香港UPS红单特价B_Sheet1" xfId="724"/>
    <cellStyle name="_BSI市场统一销售价格表20091009_欧玛威-7月最新空运价_香港联邦IP代理价格" xfId="725"/>
    <cellStyle name="_COE底价_汇通天下20120223B" xfId="726"/>
    <cellStyle name="_BSI市场统一销售价格表20091009_香港联邦IP代理价格" xfId="727"/>
    <cellStyle name="_ET_STYLE_NoName_00__HK 联邦大货特价_时代阳光同行报价2011-07-20" xfId="728"/>
    <cellStyle name="常规 143" xfId="729"/>
    <cellStyle name="常规_高保TNT申请价5-7" xfId="730"/>
    <cellStyle name="_BSI优势报价表SZX20100121_欧玛威-7月最新空运价" xfId="731"/>
    <cellStyle name="_BSI优势报价表SZX20100126 (1)" xfId="732"/>
    <cellStyle name="_KE_各航线销售价格20091030" xfId="733"/>
    <cellStyle name="9_深圳联邦IE价" xfId="734"/>
    <cellStyle name="_BSI优势报价表SZX20100121_欧玛威-7月最新空运价_香港联邦IP代理价格" xfId="735"/>
    <cellStyle name="_BSI优势报价表SZX20100126 (1)_香港联邦IP代理价格" xfId="736"/>
    <cellStyle name="_ET_STYLE_NoName_00__远东通讯录12月(客户)" xfId="737"/>
    <cellStyle name="_KE_各航线销售价格20091030_香港联邦IP代理价格" xfId="738"/>
    <cellStyle name="_BSI优势报价表SZX20100126 (1)_欧玛威-7月最新空运价" xfId="739"/>
    <cellStyle name="_KE_各航线销售价格20091030_欧玛威-7月最新空运价" xfId="740"/>
    <cellStyle name="_BSI优势报价表SZX20100126 (1)_欧玛威-7月最新空运价_香港联邦IP代理价格" xfId="741"/>
    <cellStyle name="_KE_各航线销售价格20091030_欧玛威-7月最新空运价_香港联邦IP代理价格" xfId="742"/>
    <cellStyle name="_COE底价 4 2_香港联邦IP代理价格" xfId="743"/>
    <cellStyle name="_COE底价 2 3 2 3 2" xfId="744"/>
    <cellStyle name="_C2 2" xfId="745"/>
    <cellStyle name="9_深圳联邦IE价_Sheet29" xfId="746"/>
    <cellStyle name="9_深圳联邦IE价_Sheet34" xfId="747"/>
    <cellStyle name="_DHL.SZ.OU (20081014)_金舵报价表(）(2)1.3" xfId="748"/>
    <cellStyle name="_大陆DHL日本促销7.25" xfId="749"/>
    <cellStyle name="_ET_STYLE_NoName_00__kawa十二月份价格系列0812(VIP价格）_整套价格 2_Sheet11" xfId="750"/>
    <cellStyle name="_CA 12月特价 1215更新 卖价" xfId="751"/>
    <cellStyle name="_CAN-CZ" xfId="752"/>
    <cellStyle name="_CAN-HU美线" xfId="753"/>
    <cellStyle name="_ET_STYLE_NoName_00_ 4_Sheet36" xfId="754"/>
    <cellStyle name="_ET_STYLE_NoName_00_ 4_Sheet41" xfId="755"/>
    <cellStyle name="_CAN-SV" xfId="756"/>
    <cellStyle name="_CEMS Tariff Summary Sheet_updated 27Nov07" xfId="757"/>
    <cellStyle name="常规 16" xfId="758"/>
    <cellStyle name="常规 21" xfId="759"/>
    <cellStyle name="_CEMS Tariff Summary Sheet_updated 27Nov07_香港联邦IP代理价格" xfId="760"/>
    <cellStyle name="_东方联球9月份同行价DDT_DHLY报价" xfId="761"/>
    <cellStyle name="_FEDEX小货价格表_汇通天下20120210B_香港联邦IP代理价格" xfId="762"/>
    <cellStyle name="_COE国内服务区域表（始发站广东）071129-同行_金舵报价表(）(2)1.3" xfId="763"/>
    <cellStyle name="_CES先达2009年2月份TNT报价" xfId="764"/>
    <cellStyle name="_CES先达2009年2月份TNT报价_DHL特价A4" xfId="765"/>
    <cellStyle name="_CES先达2009年2月份TNT报价_DHL特价A4_香港联邦IP代理价格" xfId="766"/>
    <cellStyle name="_COE底价 4" xfId="767"/>
    <cellStyle name="_东方联球10月31号起代理价_嘉泰2012-04-25生效全套报价" xfId="768"/>
    <cellStyle name="_CES先达2009年2月份TNT报价_顺成to乐凯龙201203月01日更新(UPSvip)" xfId="769"/>
    <cellStyle name="_ET_STYLE_NoName_00__远东5月6日价A" xfId="770"/>
    <cellStyle name="_CI_各航线销售价格200901105" xfId="771"/>
    <cellStyle name="_COE国内服务区域表（始发站广东）071129-同行_欧洲VIP促销价（五月）-" xfId="772"/>
    <cellStyle name="_CES先达2009年2月份TNT报价_顺成to乐凯龙201203月01日更新(UPSvip)_香港联邦IP代理价格" xfId="773"/>
    <cellStyle name="_ET_STYLE_NoName_00__香港联邦代理IE经济价_6" xfId="774"/>
    <cellStyle name="_CI_各航线销售价格200901105_香港联邦IP代理价格" xfId="775"/>
    <cellStyle name="_CI_各航线销售价格200901105_欧玛威-7月最新空运价_香港联邦IP代理价格" xfId="776"/>
    <cellStyle name="_东方UPS结算备忘录--香港UPS 20090613-T3_香港联邦IP代理价格" xfId="777"/>
    <cellStyle name="_ET_STYLE_NoName_00__进口及其它服务费_航空公司运价（非固定运力）SEP 29_华南分公司报价(NOV 04)" xfId="778"/>
    <cellStyle name="_ET_STYLE_NoName_00_ 4_Sheet40" xfId="779"/>
    <cellStyle name="_ET_STYLE_NoName_00_ 4_Sheet35" xfId="780"/>
    <cellStyle name="_DHL.HK.OU及DHL.HK.OU特价(20090215)华南_Sheet1_香港联邦IP代理价格" xfId="781"/>
    <cellStyle name="_CES先达2009年2月份TNT报价VIP版" xfId="782"/>
    <cellStyle name="_DHL.HK.OU及DHL.HK.OU特价(20090215)华南_Sheet1" xfId="783"/>
    <cellStyle name="差_Sheet16" xfId="784"/>
    <cellStyle name="差_Sheet21" xfId="785"/>
    <cellStyle name="_COE国内服务区域表（始发站广东）071129-直客_DHP&amp;DHK-香港DH促销价-20100511" xfId="786"/>
    <cellStyle name="_ET_STYLE_NoName_00__进口及其它服务费_航空公司运价（固定运力）DEC 18" xfId="787"/>
    <cellStyle name="_ET_STYLE_NoName_00_ 6_Sheet4" xfId="788"/>
    <cellStyle name="_CI_各航线销售价格200901105_欧玛威-7月最新空运价" xfId="789"/>
    <cellStyle name="_东方UPS结算备忘录--香港UPS 20090613-T3" xfId="790"/>
    <cellStyle name="_ET_STYLE_NoName_00_ 6" xfId="791"/>
    <cellStyle name="_COE底价 2 3 4_香港联邦IP代理价格" xfId="792"/>
    <cellStyle name="差_Sheet12_1"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_CI_各航线销售价格20091218_香港联邦IP代理价格" xfId="799"/>
    <cellStyle name="常规_Sheet1"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_CI华航各航线销售价格20100129_香港联邦IP代理价格" xfId="804"/>
    <cellStyle name="_大陆DHL-B价" xfId="805"/>
    <cellStyle name="差_香港UPS红单特价B_Sheet4" xfId="806"/>
    <cellStyle name="_CI华航各航线销售价格20100205" xfId="807"/>
    <cellStyle name="_ET_STYLE_NoName_00__航班时刻表_航空公司运价（非固定运力）SEP 29_华南分公司报价(OCT 14)" xfId="808"/>
    <cellStyle name="常规_Sheet12"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COE1008结算价" xfId="813"/>
    <cellStyle name="_ET_STYLE_NoName_00__航班时刻表_JI全货机欧洲_HU-北美" xfId="814"/>
    <cellStyle name="_DH美线大货促销价20080620" xfId="815"/>
    <cellStyle name="_COE底价 2 2 2 2" xfId="816"/>
    <cellStyle name="_DHP大货促销价－080909" xfId="817"/>
    <cellStyle name="_COE底价 2 2 2_香港联邦IP代理价格" xfId="818"/>
    <cellStyle name="_Sheet1_DHL特价A4" xfId="819"/>
    <cellStyle name="_COE底价 2 2 3 2_香港联邦IP代理价格" xfId="820"/>
    <cellStyle name="_COE底价_大陆DHL日本促销7.25_香港联邦IP代理价格" xfId="821"/>
    <cellStyle name="_COE底价 2 2 4 2" xfId="822"/>
    <cellStyle name="差_大陆DHL代理重货价_Sheet15" xfId="823"/>
    <cellStyle name="差_大陆DHL代理重货价_Sheet20" xfId="824"/>
    <cellStyle name="_COE底价 2 2 4 2_香港联邦IP代理价格" xfId="825"/>
    <cellStyle name="_ET_STYLE_NoName_00_ 6_Sheet9" xfId="826"/>
    <cellStyle name="_Comparative Pricing Model_JP" xfId="827"/>
    <cellStyle name="_COE底价 2 2_香港联邦IP代理价格" xfId="828"/>
    <cellStyle name="_COE底价 2 3 2" xfId="829"/>
    <cellStyle name="_COE底价 2 5_香港联邦IP代理价格" xfId="830"/>
    <cellStyle name="_COE底价 2 3 2 2" xfId="831"/>
    <cellStyle name="_COE底价 2 3 6" xfId="832"/>
    <cellStyle name="_COE底价 2 3 2 2 2"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COE底价 2 3 2 4_香港联邦IP代理价格" xfId="837"/>
    <cellStyle name="_DHL.HK.KR.C及DHL.HK.A （2009.07.01 同行价）含中港以此为准 2" xfId="838"/>
    <cellStyle name="_ET_STYLE_NoName_00__DHL.HK.SX 20090506YFH给均辉的价格_DHL特价A4_香港联邦IP代理价格" xfId="839"/>
    <cellStyle name="_COE底价 2 3 2 5" xfId="840"/>
    <cellStyle name="_COE底价 2 3 2 5_香港联邦IP代理价格" xfId="841"/>
    <cellStyle name="样式 1_拓威百顺达2016年7月28日18：00报价 (1) (version 1)" xfId="842"/>
    <cellStyle name="_COE底价 2 3 2_香港联邦IP代理价格" xfId="843"/>
    <cellStyle name="_COE底价 2 6 2_香港联邦IP代理价格" xfId="844"/>
    <cellStyle name="_DHL代理价_深圳联邦IE特惠价" xfId="845"/>
    <cellStyle name="_COE底价 2 3 3" xfId="846"/>
    <cellStyle name="_DHL.HK.OU及DHL.HK.OU特价(20090215)华南_DHL特价A4" xfId="847"/>
    <cellStyle name="_波而达09年5月6日报价" xfId="848"/>
    <cellStyle name="_COE底价 2 3 3 2" xfId="849"/>
    <cellStyle name="_DHL.HK.OU及DHL.HK.OU特价(20090215)华南_DHL特价A4_香港联邦IP代理价格" xfId="850"/>
    <cellStyle name="_COE底价 2 3 3 2_香港联邦IP代理价格" xfId="851"/>
    <cellStyle name="_ET_STYLE_NoName_00__航班时刻表" xfId="852"/>
    <cellStyle name="_COE国内服务区域表（始发站广东）071129-同行_香港UPS出口费率表-2010年1月4日" xfId="853"/>
    <cellStyle name="_COE底价 2 3 4" xfId="854"/>
    <cellStyle name="0,0_x000d__x000a_NA_x000d__x000a_ 2" xfId="855"/>
    <cellStyle name="常规_SZ 2008-2-6dhl价" xfId="856"/>
    <cellStyle name="_COE底价 2 3 4 2" xfId="857"/>
    <cellStyle name="0,0_x000d__x000a_NA_x000d__x000a_ 2 2" xfId="858"/>
    <cellStyle name="_DHL代理对比3" xfId="859"/>
    <cellStyle name="_COE底价 2 3 5" xfId="860"/>
    <cellStyle name="0,0_x000d__x000a_NA_x000d__x000a_ 3" xfId="861"/>
    <cellStyle name="_DHL代理对比3_香港联邦IP代理价格" xfId="862"/>
    <cellStyle name="_COE底价 2 3 5_香港联邦IP代理价格" xfId="863"/>
    <cellStyle name="_YDSZ1" xfId="864"/>
    <cellStyle name="_DHL.HK.KR.C及DHL.HK.A （2009.07.01 同行价）含中港以此为准_联邦IE代理大货特惠价_香港联邦IP代理价格" xfId="865"/>
    <cellStyle name="_COE底价 2 3_香港联邦IP代理价格" xfId="866"/>
    <cellStyle name="_COE底价 2 4 2" xfId="867"/>
    <cellStyle name="_DHL.HK.DF(原飞航给世必达）" xfId="868"/>
    <cellStyle name="_COE底价 2 4 2_香港联邦IP代理价格" xfId="869"/>
    <cellStyle name="_COE国内服务区域表（始发站广东）071129-同行_DHL特价A4" xfId="870"/>
    <cellStyle name="_COE底价 2 5"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COE底价 3" xfId="877"/>
    <cellStyle name="_Percent_EBIT BU 290601_Q2_2006_ ReviewTemplate_BBX" xfId="878"/>
    <cellStyle name="常规_CD同行价2009年3月" xfId="879"/>
    <cellStyle name="_大陆联邦仿货价格" xfId="880"/>
    <cellStyle name="_COE底价 3 2" xfId="881"/>
    <cellStyle name="_底价带公式表(非自签)" xfId="882"/>
    <cellStyle name="_COE底价 3 2_香港联邦IP代理价格" xfId="883"/>
    <cellStyle name="_COE底价 3_香港联邦IP代理价格" xfId="884"/>
    <cellStyle name="표준 12" xfId="885"/>
    <cellStyle name="_UPS价_香港联邦IP代理价格" xfId="886"/>
    <cellStyle name="_COE底价 4 2" xfId="887"/>
    <cellStyle name="_COE底价 4_香港联邦IP代理价格" xfId="888"/>
    <cellStyle name="_东方联球10月31号起代理价_嘉泰2012-04-25生效全套报价_香港联邦IP代理价格" xfId="889"/>
    <cellStyle name="常规 111_Sheet1" xfId="890"/>
    <cellStyle name="_COE底价 5 2_香港联邦IP代理价格" xfId="891"/>
    <cellStyle name="_ET_STYLE_NoName_00__OMW-包税到门专线(25MAY2009)" xfId="892"/>
    <cellStyle name="_DHP-香港DH促销价-090401" xfId="893"/>
    <cellStyle name="_ET_STYLE_NoName_00__航班时刻表_JI全货机欧洲_BSI-CI签约销售(r)" xfId="894"/>
    <cellStyle name="_COE底价 5_香港联邦IP代理价格" xfId="895"/>
    <cellStyle name="_COE底价 6" xfId="896"/>
    <cellStyle name="常规_Sheet24_Sheet15" xfId="897"/>
    <cellStyle name="_COE底价 6_香港联邦IP代理价格" xfId="898"/>
    <cellStyle name="_COE底价_DHL特价A4" xfId="899"/>
    <cellStyle name="_东方联球9月份同行价DDT_香港联邦IP代理价格" xfId="900"/>
    <cellStyle name="_SAM-Rates-GHZ-sinotrans 22 APR_航空公司运价（非固定运力）NOV 04" xfId="901"/>
    <cellStyle name="_ET_STYLE_NoName_00__十一月业务提成底价" xfId="902"/>
    <cellStyle name="_DHP大货促销价－080806 散客价" xfId="903"/>
    <cellStyle name="_东方联球10月31号起代理价" xfId="904"/>
    <cellStyle name="_COE底价_大陆DHL日本促销7.25" xfId="905"/>
    <cellStyle name="_COE底价_汇通天下20120210B_香港联邦IP代理价格" xfId="906"/>
    <cellStyle name="_COE底价_金舵报价表(）(2)1.3_香港联邦IP代理价格" xfId="907"/>
    <cellStyle name="_COE底价_联邦IE代理大货特惠价_香港联邦IP代理价格" xfId="908"/>
    <cellStyle name="_ET_STYLE_NoName_00_ 2 2_Sheet3" xfId="909"/>
    <cellStyle name="_ET_STYLE_NoName_00__航班时刻表_航空公司运价（非固定运力）AUG 18" xfId="910"/>
    <cellStyle name="_COE底价_顺成to乐凯龙201203月01日更新(UPSvip)" xfId="911"/>
    <cellStyle name="_COE国内服务区域表（始发站广东）071129-同行" xfId="912"/>
    <cellStyle name="_ET_STYLE_NoName_00_ 4_Sheet37" xfId="913"/>
    <cellStyle name="_ET_STYLE_NoName_00_ 4_Sheet42" xfId="914"/>
    <cellStyle name="_广州环宇天马空运销售价格20080714_ADS_深圳 Aug_12" xfId="915"/>
    <cellStyle name="_COE国内服务区域表（始发站广东）071129-同行_DHP&amp;DHK-香港DH促销价-20100527" xfId="916"/>
    <cellStyle name="_DHL.CN.A 2009.11.01更新(数据分析对照表) 2" xfId="917"/>
    <cellStyle name="_KE 各航线销售价格20090610_欧玛威-7月最新空运价"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_COE国内服务区域表（始发站广东）071129-同行_东方联球整套2010-0204协议报价" xfId="922"/>
    <cellStyle name="差_香港UPS红单特价B_Sheet13" xfId="923"/>
    <cellStyle name="_COE国内服务区域表（始发站广东）071129-同行_东方联球整套2010-06-10VIP报价" xfId="924"/>
    <cellStyle name="_COE国内服务区域表（始发站广东）071129-同行_嘉泰2月22日生效大陆DHL全套报价" xfId="925"/>
    <cellStyle name="_CZ-SZX" xfId="926"/>
    <cellStyle name="9_Sheet9" xfId="927"/>
    <cellStyle name="_EY航班广州始发及深圳始发ZH联运报价2009072__ 4_欧玛威-7月最新空运价" xfId="928"/>
    <cellStyle name="_COE国内服务区域表（始发站广东）071129-同行_香港UPS出口费率表-2010年1月4日_欧洲VIP促销价（五月）-" xfId="929"/>
    <cellStyle name="_DH美线大货促销价20080620 2" xfId="930"/>
    <cellStyle name="_ET_STYLE_NoName_00_ 5" xfId="931"/>
    <cellStyle name="_COE国内服务区域表（始发站广东）071129-同行_香港UPS出口费率表-2010年1月4日_越航ＦＥＤ  特惠VIP精品价2010419" xfId="932"/>
    <cellStyle name="_ET_STYLE_NoName_00_ 6_Sheet3"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QR深圳始发中东非洲航线价格20100119_香港联邦IP代理价格" xfId="936"/>
    <cellStyle name="_ET_STYLE_NoName_00__均辉2011年3.31报价SZ111" xfId="937"/>
    <cellStyle name="_COE国内服务区域表（始发站广东）071129-直客" xfId="938"/>
    <cellStyle name="好_Sheet19" xfId="939"/>
    <cellStyle name="好_Sheet24"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_COE国内服务区域表（始发站广东）071129-直客_大陆TNT经济促销" xfId="944"/>
    <cellStyle name="差_Sheet7_1" xfId="945"/>
    <cellStyle name="_COE国内服务区域表（始发站广东）071129-直客_东方联球4-16号起执行HK联邦整套报价4月16日" xfId="946"/>
    <cellStyle name="_COE国内服务区域表（始发站广东）071129-直客_东方联球整套2010-08-08VIP报价" xfId="947"/>
    <cellStyle name="_COE国内服务区域表（始发站广东）071129-直客_汇通天下20110107B" xfId="948"/>
    <cellStyle name="_ET_STYLE_NoName_00__HK 联邦大货特价 2_香港联邦IP代理价格" xfId="949"/>
    <cellStyle name="_COE国内服务区域表（始发站广东）071129-直客_金舵报价表(）(2)1.3" xfId="950"/>
    <cellStyle name="_COE国内服务区域表（始发站广东）071129-直客_欧洲VIP促销价（五月）-" xfId="951"/>
    <cellStyle name="_COE国内服务区域表（始发站广东）071129-直客_香港UPS出口费率表-2010年1月4日" xfId="952"/>
    <cellStyle name="_ET_STYLE_NoName_00__航班时刻表_JI全货机欧洲_BSI市场统一销售价格表2010304" xfId="953"/>
    <cellStyle name="_COE国内服务区域表（始发站广东）071129-直客_香港UPS出口费率表-2010年1月4日_东方联球整套2010-0107XYJ报价" xfId="954"/>
    <cellStyle name="_COE国内服务区域表（始发站广东）071129-直客_香港UPS出口费率表-2010年1月4日_欧洲VIP促销价（五月）-" xfId="955"/>
    <cellStyle name="差_Sheet15_1" xfId="956"/>
    <cellStyle name="_COE国内服务区域表（始发站广东）071129-直客_香港UPS出口费率表-2010年1月4日_越航ＦＥＤ  特惠VIP精品价2010419_DHL特价A4" xfId="957"/>
    <cellStyle name="_航空公司运价（固定运力）OCT 20" xfId="958"/>
    <cellStyle name="常规_Sheet28" xfId="959"/>
    <cellStyle name="常规_Sheet33"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Comparative Pricing Model_JP 3" xfId="965"/>
    <cellStyle name="_QR深圳始发中东非洲航线价格20100204_欧玛威-7月最新空运价" xfId="966"/>
    <cellStyle name="_Currency_~1876733" xfId="967"/>
    <cellStyle name="_ET_STYLE_NoName_00_ 2 2_Sheet16" xfId="968"/>
    <cellStyle name="_ET_STYLE_NoName_00_ 2 2_Sheet21" xfId="969"/>
    <cellStyle name="_ET_STYLE_NoName_00_ 6_Sheet27" xfId="970"/>
    <cellStyle name="_ET_STYLE_NoName_00_ 6_Sheet32" xfId="971"/>
    <cellStyle name="超链接_Sheet2" xfId="972"/>
    <cellStyle name="_ET_STYLE_NoName_00_ 4_Sheet2" xfId="973"/>
    <cellStyle name="_Currency_2006 1.1" xfId="974"/>
    <cellStyle name="_DHL代理价_嘉泰2012-04-25生效全套报价_香港联邦IP代理价格" xfId="975"/>
    <cellStyle name="_ET_STYLE_NoName_00_ 5_Sheet10" xfId="976"/>
    <cellStyle name="_波而达09年05月06日特价_DHL特价A4_香港联邦IP代理价格" xfId="977"/>
    <cellStyle name="_TNT-2008同行价格-计算公式 3" xfId="978"/>
    <cellStyle name="_Currency_EBIT BU 290601" xfId="979"/>
    <cellStyle name="_Multiple_EBIT BU 290601_Input" xfId="980"/>
    <cellStyle name="9_Sheet1" xfId="981"/>
    <cellStyle name="_Currency_EBIT BU 290601_2006 1.1" xfId="982"/>
    <cellStyle name="_Currency_EBIT BU 290601_Input" xfId="983"/>
    <cellStyle name="_Currency_EBIT BU 290601_Q2_2006_ ReviewTemplate consol GC Express" xfId="984"/>
    <cellStyle name="_MultipleSpace_EBIT BU 290601_2006 1.1"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Currency_Q2_2006_ ReviewTemplate consol GC Express" xfId="991"/>
    <cellStyle name="_DHP-香港DH促销价-20100125" xfId="992"/>
    <cellStyle name="_Currency_Q2_2006_ ReviewTemplate_BBX" xfId="993"/>
    <cellStyle name="常规 12" xfId="994"/>
    <cellStyle name="_CurrencySpace" xfId="995"/>
    <cellStyle name="_ET_STYLE_NoName_00_ 2_深圳联邦价格10-10_香港联邦IP代理价格" xfId="996"/>
    <cellStyle name="9_深圳联邦IP价" xfId="997"/>
    <cellStyle name="_SAM-Rates-GHZ-sinotrans 22 APR_航空公司运价（非固定运力）SEP 15_华南分公司报价(SEP 27)" xfId="998"/>
    <cellStyle name="_CZ(南航)经PVG中转欧美航线销售价格20100723" xfId="999"/>
    <cellStyle name="_CZ包板销售价_20080903" xfId="1000"/>
    <cellStyle name="_ET_STYLE_NoName_00__香港联邦代理IE经济价_8" xfId="1001"/>
    <cellStyle name="_CZ包板销售价_20080921" xfId="1002"/>
    <cellStyle name="_DCP-大陆DH促销价-090424" xfId="1003"/>
    <cellStyle name="_ET_STYLE_NoName_00__航班时刻表_JI全货机欧洲" xfId="1004"/>
    <cellStyle name="_Multiple_EBIT BU 290601_2006 1.1" xfId="1005"/>
    <cellStyle name="_SAM-Rates-GHZ-sinotrans 22 APR_Book1_BSICAN-广州起步销售运价201005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副本KE 各航线销售价格20090506_香港联邦IP代理价格" xfId="1011"/>
    <cellStyle name="_ET_STYLE_NoName_00__进口及其它服务费_CAN-LH" xfId="1012"/>
    <cellStyle name="_ET_STYLE_NoName_00__DHL.HK.SX(2009.06给世必达）_DHL特价A4_香港联邦IP代理价格" xfId="1013"/>
    <cellStyle name="_DHL.HK" xfId="1014"/>
    <cellStyle name="9_深圳福鑫10月29同行价格_Sheet23" xfId="1015"/>
    <cellStyle name="9_深圳福鑫10月29同行价格_Sheet18" xfId="1016"/>
    <cellStyle name="_ET_STYLE_NoName_00__DHL.HK.SX 20090506YFH给均辉的价格_世必达10年12月3号VIP" xfId="1017"/>
    <cellStyle name="_DHL.HK 2" xfId="1018"/>
    <cellStyle name="差_香港UPS红单特价B_Sheet8" xfId="1019"/>
    <cellStyle name="_DHL.HK.3P 给三鑫(20090101)" xfId="1020"/>
    <cellStyle name="_ET_STYLE_NoName_00_ 5_Sheet26" xfId="1021"/>
    <cellStyle name="_ET_STYLE_NoName_00_ 5_Sheet3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国内件服务区域表1128_金舵报价表(）(2)1.3" xfId="1028"/>
    <cellStyle name="_ET_STYLE_NoName_00__kawa十二月份价格系列0812(VIP价格）_整套价格 2_Sheet3" xfId="1029"/>
    <cellStyle name="_DHL.HK.KR.C及DHL.HK.A （2009.07.01 同行价）含中港以此为准" xfId="1030"/>
    <cellStyle name="好_Sheet35" xfId="1031"/>
    <cellStyle name="好_Sheet40"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ET_STYLE_NoName_00__日本专线_13" xfId="1039"/>
    <cellStyle name="_DHL.HK.KR.C及DHL.HK.A （2009.07.01 同行价）含中港以此为准_Sheet1_香港联邦IP代理价格"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东方联球9月份中南美,非洲促销价9-4 2_香港联邦IP代理价格" xfId="1045"/>
    <cellStyle name="_东方联球11月报价更新版11-7日14点之后_HKDHL美国特惠价格表(促销价）" xfId="1046"/>
    <cellStyle name="_DHL.HK.KR.C及DHL.HK.A （2009.07.01 同行价）含中港以此为准_顺成to乐凯龙201203月01日更新(UPSvip)" xfId="1047"/>
    <cellStyle name="_DHL.HK.KR.C及DHL.HK.A （2009.07.01 同行价）含中港以此为准_顺成to乐凯龙201203月01日更新(UPSvip)_香港联邦IP代理价格" xfId="1048"/>
    <cellStyle name="_ET_STYLE_NoName_00_ 5_Sheet21" xfId="1049"/>
    <cellStyle name="_ET_STYLE_NoName_00_ 5_Sheet16" xfId="1050"/>
    <cellStyle name="_DHL.HK.KR.C及DHL.HK.A （2009.07.01 同行价）含中港以此为准_香港联邦IP代理价格" xfId="1051"/>
    <cellStyle name="_ET_STYLE_NoName_00_ 4_Sheet8" xfId="1052"/>
    <cellStyle name="_DHL.HK.OU及DHL.HK.OU特价(20090215)华南 2" xfId="1053"/>
    <cellStyle name="_DHL.HK.OU及DHL.HK.OU特价(20090215)华南_金舵报价表(）(2)1.3" xfId="1054"/>
    <cellStyle name="_DHL.HK.OU及DHL.HK.OU特价(20090215)华南_金舵报价表(）(2)1.3_香港联邦IP代理价格" xfId="1055"/>
    <cellStyle name="_YFH-HK.DHL 2" xfId="1056"/>
    <cellStyle name="_DHL.HK.OU及DHL.HK.OU特价(20090215)华南_联邦IE代理大货特惠价" xfId="1057"/>
    <cellStyle name="_ET_STYLE_NoName_00__进口及其它服务费_航空公司运价（非固定运力）SEP 15_华南分公司报价(SEP 27)" xfId="1058"/>
    <cellStyle name="_DHL.HK.OU及DHL.HK.OU特价(20090215)华南_联邦IE代理大货特惠价_香港联邦IP代理价格" xfId="1059"/>
    <cellStyle name="_NX澳航国际线价格20090520_香港联邦IP代理价格" xfId="1060"/>
    <cellStyle name="_ET_STYLE_NoName_00__航班时刻表_HU报价表" xfId="1061"/>
    <cellStyle name="_DHL.HK.OU及DHL.HK.OU特价(20090215)华南_顺成to乐凯龙201203月01日更新(UPSvip)" xfId="1062"/>
    <cellStyle name="_ET_STYLE_NoName_00__进口及其它服务费_航空公司运价（非固定运力）AUG 18_航空公司运价（非固定运力）SEP 29_华南分公司报价(SEP 29) (4)"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常规_新价-10%_Sheet2" xfId="1075"/>
    <cellStyle name="_UPS深圳直飞航线销售价格20100216" xfId="1076"/>
    <cellStyle name="_DHL.SZ.OU (20081014)_DHL特价A4_香港联邦IP代理价格" xfId="1077"/>
    <cellStyle name="_DHL.SZ.OU (20081014)_Sheet1" xfId="1078"/>
    <cellStyle name="_DHL.SZ.OU (20081014)_金舵报价表(）(2)1.3_香港联邦IP代理价格" xfId="1079"/>
    <cellStyle name="_广州环宇天马空运销售价格20080714_ADS 深圳 May_20" xfId="1080"/>
    <cellStyle name="_ET_STYLE_NoName_00__HK 联邦大货特价_莱航联邦特价6" xfId="1081"/>
    <cellStyle name="_ET_STYLE_NoName_00__DHL出货底价" xfId="1082"/>
    <cellStyle name="_DHL南美非洲特惠6000" xfId="1083"/>
    <cellStyle name="9_深圳联邦IP价_Sheet14" xfId="1084"/>
    <cellStyle name="_DHL.SZ.OU (20081014)_联邦IE代理大货特惠价" xfId="1085"/>
    <cellStyle name="_DHL.SZ.OU (20081014)_联邦IE代理大货特惠价_香港联邦IP代理价格" xfId="1086"/>
    <cellStyle name="_DHL.SZ.OU (20081014)_世必达10年12月3号VIP" xfId="1087"/>
    <cellStyle name="_GYD12月香港DHL特惠报价 2_香港联邦IP代理价格" xfId="1088"/>
    <cellStyle name="_DHL.SZ.OU (20081014)_顺成to乐凯龙201203月01日更新(UPSvip)" xfId="1089"/>
    <cellStyle name="常规_香港DHL代理价" xfId="1090"/>
    <cellStyle name="_DHL代理价" xfId="1091"/>
    <cellStyle name="_DHL代理价 2" xfId="1092"/>
    <cellStyle name="_DHL代理价 2_香港联邦IP代理价格" xfId="1093"/>
    <cellStyle name="常规 137" xfId="1094"/>
    <cellStyle name="常规 5 2" xfId="1095"/>
    <cellStyle name="常规 142" xfId="1096"/>
    <cellStyle name="_DHL代理价_联邦IE代理大货特惠价_香港联邦IP代理价格" xfId="1097"/>
    <cellStyle name="_DHL抛货价格（深圳区）" xfId="1098"/>
    <cellStyle name="_DHL代理价格" xfId="1099"/>
    <cellStyle name="_ET_STYLE_NoName_00__DHL.HK.SX(2009.06给世必达）_世必达10年12月3号VIP" xfId="1100"/>
    <cellStyle name="_DHL代理价格_1_香港联邦IP代理价格" xfId="1101"/>
    <cellStyle name="_SQ大洋洲特价2" xfId="1102"/>
    <cellStyle name="_DHL二线仿牌报价"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ET_STYLE_NoName_00__Book2_香港联邦IP代理价格" xfId="1118"/>
    <cellStyle name="_DHP大货促销价－080728 散客价"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ET_STYLE_NoName_00__DHL.B价_1" xfId="1130"/>
    <cellStyle name="_DHP-香港DH促销价-090715" xfId="1131"/>
    <cellStyle name="_ET_STYLE_NoName_00__DHL.A价" xfId="1132"/>
    <cellStyle name="_DHP-香港DH促销价-090915（更新）"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_航班时刻表_航空公司运价（固定运力）SEP 27" xfId="1144"/>
    <cellStyle name="_ET_STYLE_NoName_00_ 2" xfId="1145"/>
    <cellStyle name="_ET_STYLE_NoName_00_ 2 2" xfId="1146"/>
    <cellStyle name="差_深圳联邦IE价_Sheet13" xfId="1147"/>
    <cellStyle name="_QR深圳始发中东非洲航线价格20100119_欧玛威-7月最新空运价" xfId="1148"/>
    <cellStyle name="_ET_STYLE_NoName_00_ 2 2_Sheet10" xfId="1149"/>
    <cellStyle name="_ET_STYLE_NoName_00_ 6_Sheet16" xfId="1150"/>
    <cellStyle name="_ET_STYLE_NoName_00_ 6_Sheet21" xfId="1151"/>
    <cellStyle name="差_深圳联邦IE价_Sheet14" xfId="1152"/>
    <cellStyle name="_ET_STYLE_NoName_00__迪拜手机包税到门价格_香港联邦IP代理价格" xfId="1153"/>
    <cellStyle name="_ET_STYLE_NoName_00_ 2 2_Sheet11" xfId="1154"/>
    <cellStyle name="_ET_STYLE_NoName_00_ 6_Sheet17" xfId="1155"/>
    <cellStyle name="_ET_STYLE_NoName_00_ 6_Sheet22" xfId="1156"/>
    <cellStyle name="9_深圳福鑫10月29同行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差_深圳联邦IE价_Sheet32" xfId="1180"/>
    <cellStyle name="差_深圳联邦IE价_Sheet27" xfId="1181"/>
    <cellStyle name="_KE 各航线销售价格20090610_香港联邦IP代理价格" xfId="1182"/>
    <cellStyle name="_ET_STYLE_NoName_00_ 2 2_Sheet19" xfId="1183"/>
    <cellStyle name="_ET_STYLE_NoName_00_ 2 2_Sheet24" xfId="1184"/>
    <cellStyle name="_ET_STYLE_NoName_00_ 6_Sheet35" xfId="1185"/>
    <cellStyle name="_ET_STYLE_NoName_00_ 6_Sheet40" xfId="1186"/>
    <cellStyle name="_ET_STYLE_NoName_00__进口及其它服务费_航空公司运价（非固定运力）AUG 18_航空公司运价（非固定运力）SEP 29_华南分公司报价(NOV 04)" xfId="1187"/>
    <cellStyle name="_GYD12月香港DHL特惠报价 2"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差_深圳联邦IE价_Sheet34" xfId="1194"/>
    <cellStyle name="差_深圳联邦IE价_Sheet29" xfId="1195"/>
    <cellStyle name="_ET_STYLE_NoName_00__香港UPS价格_1_香港联邦IP代理价格" xfId="1196"/>
    <cellStyle name="_ET_STYLE_NoName_00_ 6_Sheet42" xfId="1197"/>
    <cellStyle name="_ET_STYLE_NoName_00_ 6_Sheet37" xfId="1198"/>
    <cellStyle name="_ET_STYLE_NoName_00_ 2 2_Sheet31" xfId="1199"/>
    <cellStyle name="_ET_STYLE_NoName_00_ 2 2_Sheet26"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常规 2 5" xfId="1213"/>
    <cellStyle name="差_深圳联邦IE价_Sheet43" xfId="1214"/>
    <cellStyle name="差_深圳联邦IE价_Sheet38" xfId="1215"/>
    <cellStyle name="_ET_STYLE_NoName_00__叙利亚专线_DHLM价2.17" xfId="1216"/>
    <cellStyle name="_ET_STYLE_NoName_00_ 2 2_Sheet40" xfId="1217"/>
    <cellStyle name="_ET_STYLE_NoName_00_ 2 2_Sheet35"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常规_TNT国际快件价表(07年12月31日生效)" xfId="1238"/>
    <cellStyle name="_KQ新价" xfId="1239"/>
    <cellStyle name="_ET_STYLE_NoName_00_ 4_Sheet12" xfId="1240"/>
    <cellStyle name="_SAC CO-LOAD RATE(01.MAY)_安达顺-深圳始发运价  09-03-09" xfId="1241"/>
    <cellStyle name="_KE 各航线销售价格20090708" xfId="1242"/>
    <cellStyle name="_ET_STYLE_NoName_00__香港DHL特惠" xfId="1243"/>
    <cellStyle name="_ET_STYLE_NoName_00_ 4_Sheet13" xfId="1244"/>
    <cellStyle name="_YFH华南站 DHL.HK.KR.C(090810)" xfId="1245"/>
    <cellStyle name="_Sheet1_世必达10年12月3号VIP_香港联邦IP代理价格" xfId="1246"/>
    <cellStyle name="_ET_STYLE_NoName_00_ 4_Sheet14" xfId="1247"/>
    <cellStyle name="_ET_STYLE_NoName_00_ 4_Sheet20" xfId="1248"/>
    <cellStyle name="_ET_STYLE_NoName_00_ 4_Sheet15" xfId="1249"/>
    <cellStyle name="_FEDEX小货价格表_联邦IE代理大货特惠价" xfId="1250"/>
    <cellStyle name="_ET_STYLE_NoName_00_ 4_Sheet21" xfId="1251"/>
    <cellStyle name="_ET_STYLE_NoName_00_ 4_Sheet16"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5_Sheet12" xfId="1268"/>
    <cellStyle name="_ET_STYLE_NoName_00_ 4_Sheet4" xfId="1269"/>
    <cellStyle name="_ET_STYLE_NoName_00_ 5_Sheet13" xfId="1270"/>
    <cellStyle name="_ET_STYLE_NoName_00_ 4_Sheet5" xfId="1271"/>
    <cellStyle name="_ET_STYLE_NoName_00_ 5_Sheet14" xfId="1272"/>
    <cellStyle name="常规 126 4" xfId="1273"/>
    <cellStyle name="_ET_STYLE_NoName_00_ 4_Sheet6" xfId="1274"/>
    <cellStyle name="_ET_STYLE_NoName_00_ 5_Sheet22" xfId="1275"/>
    <cellStyle name="_ET_STYLE_NoName_00_ 5_Sheet17" xfId="1276"/>
    <cellStyle name="_东方联球5-12欧洲.中东.UPS部分国家促销价-新_香港联邦IP代理价格" xfId="1277"/>
    <cellStyle name="_ET_STYLE_NoName_00_ 4_Sheet9"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Sheet1_东方联球9月份同行价TD" xfId="1312"/>
    <cellStyle name="_ET_STYLE_NoName_00__Book1_香港联邦IP代理价格" xfId="1313"/>
    <cellStyle name="_ET_STYLE_NoName_00_ 6_Sheet12"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东方联球11月报价更新版11-7日14点之后_嘉泰2012-04-25生效全套报价" xfId="1360"/>
    <cellStyle name="_ET_STYLE_NoName_00__DHL.HK.SX 20090506YFH给均辉的价格_莱航联邦特价6"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Normal_CNS_IPEXPT_Special_LL" xfId="1385"/>
    <cellStyle name="_PercentSpace_EBIT BU 290601" xfId="1386"/>
    <cellStyle name="_ET_STYLE_NoName_00__DHL.HK.SX(2009.06给世必达）_莱航联邦特价6"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航班时刻表_CAN-LH" xfId="1408"/>
    <cellStyle name="_ET_STYLE_NoName_00__DHL-US_2"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差_深圳联邦IP价_Sheet41" xfId="1417"/>
    <cellStyle name="差_深圳联邦IP价_Sheet36" xfId="1418"/>
    <cellStyle name="_ET_STYLE_NoName_00__日本专线_4" xfId="1419"/>
    <cellStyle name="_诚达通运VIP TO 远东12-9" xfId="1420"/>
    <cellStyle name="_QR511新价" xfId="1421"/>
    <cellStyle name="_ET_STYLE_NoName_00__EY" xfId="1422"/>
    <cellStyle name="_ET_STYLE_NoName_00__日本专线_4_香港联邦IP代理价格" xfId="1423"/>
    <cellStyle name="_ET_STYLE_NoName_00__EY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好_Sheet34" xfId="1467"/>
    <cellStyle name="好_Sheet29" xfId="1468"/>
    <cellStyle name="_电子烟全套报价8-23" xfId="1469"/>
    <cellStyle name="_Sheet1_深圳联邦IE特惠价" xfId="1470"/>
    <cellStyle name="_ET_STYLE_NoName_00__kawa十二月份价格系列0812(VIP价格）_整套价格 2_Sheet2"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大陆DHL国际价格" xfId="1480"/>
    <cellStyle name="_ET_STYLE_NoName_00__sea-air service" xfId="1481"/>
    <cellStyle name="常规_06月YFH给联球报价总表" xfId="1482"/>
    <cellStyle name="_ET_STYLE_NoName_00__sea-air service_香港联邦IP代理价格" xfId="1483"/>
    <cellStyle name="_EY航班广州始发及深圳始发ZH联运报价20100128_欧玛威-7月最新空运价_香港联邦IP代理价格" xfId="1484"/>
    <cellStyle name="超链接_Sheet44" xfId="1485"/>
    <cellStyle name="_ET_STYLE_NoName_00__Sheet1"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KE 各航线销售价格20090610" xfId="1495"/>
    <cellStyle name="_ET_STYLE_NoName_00__Sheet1_DHK-香港DH材积除6000促销价-20100301-广东交货_DHL特价A4_香港联邦IP代理价格"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_东方联球11月报价更新版11-7日14点之后" xfId="1523"/>
    <cellStyle name="差_深圳联邦IP价_Sheet40" xfId="1524"/>
    <cellStyle name="差_深圳联邦IP价_Sheet35" xfId="1525"/>
    <cellStyle name="_ET_STYLE_NoName_00__Sheet17"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进口及其它服务费_JI全货机欧洲_BSI市场统一销售价格表20091231" xfId="1542"/>
    <cellStyle name="_ET_STYLE_NoName_00__香港DHL日本促销价" xfId="1543"/>
    <cellStyle name="_ET_STYLE_NoName_00__澳门联邦代理价_香港联邦IP代理价格" xfId="1544"/>
    <cellStyle name="_ET_STYLE_NoName_00__超顺FEDEX促销价" xfId="1545"/>
    <cellStyle name="_ET_STYLE_NoName_00__超顺FEDEX促销价_DHL特价A4" xfId="1546"/>
    <cellStyle name="_超顺香港DHL（欧美）特价-6月14日执行！" xfId="1547"/>
    <cellStyle name="_ET_STYLE_NoName_00__超顺FEDEX促销价_DHL特价A4_香港联邦IP代理价格"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Normal_CNS_IEEXPT_Special_LL 2" xfId="1553"/>
    <cellStyle name="_EY航班广州始发及深圳始发ZH联运报价20091117_欧玛威-7月最新空运价_香港联邦IP代理价格" xfId="1554"/>
    <cellStyle name="Normal 40 2" xfId="1555"/>
    <cellStyle name="_SAM-Rates-GHZ-sinotrans 22 APR_航空公司运价（非固定运力）AUG 18_航空公司运价（非固定运力）SEP 29_华南分公司报价(SEP 29) (4)_华南分公司报价(NOV 11)" xfId="1556"/>
    <cellStyle name="_ET_STYLE_NoName_00__大陆DHL日本促销7.25"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_KE_各航线销售价格20090903" xfId="1566"/>
    <cellStyle name="常规 163_Sheet1" xfId="1567"/>
    <cellStyle name="_ET_STYLE_NoName_00__封面_香港联邦IP代理价格"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香港UPS红单特价B" xfId="1580"/>
    <cellStyle name="_ET_STYLE_NoName_00__航班时刻表_JI全货机欧洲_Sheet1"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航空公司运价（固定运力）SEP 27_华南分公司报价(SEP 29)" xfId="1589"/>
    <cellStyle name="_ET_STYLE_NoName_00__航班时刻表_LH-SZX" xfId="1590"/>
    <cellStyle name="9_深圳福鑫10月29同行价格_Sheet33" xfId="1591"/>
    <cellStyle name="9_深圳福鑫10月29同行价格_Sheet28" xfId="1592"/>
    <cellStyle name="_ET_STYLE_NoName_00__航班时刻表_航空公司运价（非固定运力）AUG 18_Book1" xfId="1593"/>
    <cellStyle name="_SAM-Rates-GHZ-sinotrans 22 APR_航空公司运价（非固定运力）AUG 18_航空公司运价（非固定运力）SEP 29_华南分公司报价(SEP 29) (4)" xfId="1594"/>
    <cellStyle name="0,0_x000d__x000a_NA_x000d__x000a__香港DHL特价C" xfId="1595"/>
    <cellStyle name="_ET_STYLE_NoName_00__航班时刻表_航空公司运价（非固定运力）AUG 18_BSI-CI签约销售(r)"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常规_分区" xfId="1601"/>
    <cellStyle name="常规_Sheet30" xfId="1602"/>
    <cellStyle name="_ET_STYLE_NoName_00__进口及其它服务费_Sheet1" xfId="1603"/>
    <cellStyle name="_ET_STYLE_NoName_00__航班时刻表_航空公司运价（非固定运力）AUG 18_航空公司运价（非固定运力）NOV 04_华南分公司报价(NOV 11)" xfId="1604"/>
    <cellStyle name="_KA 04.06" xfId="1605"/>
    <cellStyle name="_ET_STYLE_NoName_00__日本专线_14_香港联邦IP代理价格" xfId="1606"/>
    <cellStyle name="9_深圳联邦IE价_Sheet4" xfId="1607"/>
    <cellStyle name="_ET_STYLE_NoName_00__航班时刻表_航空公司运价（非固定运力）AUG 18_航空公司运价（非固定运力）SEP 29"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YFH给LQ DHL(1).HK.TW.A及DHL.HK.A价格更新(2009.08.24) 2" xfId="1620"/>
    <cellStyle name="_波而达09年05月06日特价_顺成to乐凯龙201203月01日更新(UPSvip)_香港联邦IP代理价格" xfId="1621"/>
    <cellStyle name="_ET_STYLE_NoName_00__航班时刻表_航空公司运价（非固定运力）SEP 29_华南分公司报价(SEP 29) (4)_华南分公司报价(NOV 11)"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深圳机场最新成本2010.2.26" xfId="1681"/>
    <cellStyle name="_ET_STYLE_NoName_00__进口及其它服务费_航空公司运价（非固定运力）AUG 18_BSI-CI签约销售(r)" xfId="1682"/>
    <cellStyle name="_ET_STYLE_NoName_00__进口及其它服务费_航空公司运价（非固定运力）AUG 18_航空公司运价（非固定运力）NOV 04" xfId="1683"/>
    <cellStyle name="_EY航班广州始发及深圳始发ZH联运报价20100128" xfId="1684"/>
    <cellStyle name="_ET_STYLE_NoName_00__进口及其它服务费_航空公司运价（非固定运力）AUG 18_航空公司运价（非固定运力）NOV 04_华南分公司报价(NOV 11)"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波而达HKTNT速快大货特惠价_顺成to乐凯龙201203月01日更新(UPSvip)_香港联邦IP代理价格" xfId="1707"/>
    <cellStyle name="_ET_STYLE_NoName_00__均辉2011年4.17报价SZ111" xfId="1708"/>
    <cellStyle name="_ET_STYLE_NoName_00__均辉2011年4.17报价SZ111_香港联邦IP代理价格" xfId="1709"/>
    <cellStyle name="_SAM-Rates-GHZ-sinotrans 22 APR_航空公司运价（非固定运力）AUG 18_航空公司运价（非固定运力）SEP 29_华南分公司报价(OCT 14)" xfId="1710"/>
    <cellStyle name="_ET_STYLE_NoName_00__客户价格TNT全球价2011"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叙利亚专线_美加大货促销A价5.22执行" xfId="1718"/>
    <cellStyle name="_ET_STYLE_NoName_00__欧美DHL特惠" xfId="1719"/>
    <cellStyle name="Comma_Propoased Tariff for US Coloaders V1 (to Alan) 091013" xfId="1720"/>
    <cellStyle name="_ET_STYLE_NoName_00__深圳华蓝  （09.5.5）_莱航联邦特价6_香港联邦IP代理价格" xfId="1721"/>
    <cellStyle name="_ET_STYLE_NoName_00__日本专线" xfId="1722"/>
    <cellStyle name="常规 111 2 2 2" xfId="1723"/>
    <cellStyle name="_ET_STYLE_NoName_00__日本专线_10" xfId="1724"/>
    <cellStyle name="_东方联球12-13新增价格_香港联邦IP代理价格" xfId="1725"/>
    <cellStyle name="_ET_STYLE_NoName_00__深圳联邦IE特惠价" xfId="1726"/>
    <cellStyle name="常规 111 2 2 3" xfId="1727"/>
    <cellStyle name="_ET_STYLE_NoName_00__日本专线_11"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Normal 10 3" xfId="1752"/>
    <cellStyle name="_东方联球11月报价更新版11-7日14点之后_东方联球整套2010-08-08VIP报价" xfId="1753"/>
    <cellStyle name="_ET_STYLE_NoName_00__深圳机场最新成本2010.2.26_香港联邦IP代理价格" xfId="1754"/>
    <cellStyle name="_ET_STYLE_NoName_00__深圳联邦IE价_1" xfId="1755"/>
    <cellStyle name="_ET_STYLE_NoName_00__深圳联邦IP价" xfId="1756"/>
    <cellStyle name="Normal_country list" xfId="1757"/>
    <cellStyle name="_ET_STYLE_NoName_00__深圳联邦IP价_1" xfId="1758"/>
    <cellStyle name="_东方联球11月报价更新版11-7日14点之后_越航ＦＥＤ  特惠VIP精品价2010419" xfId="1759"/>
    <cellStyle name="常规_dhlarea" xfId="1760"/>
    <cellStyle name="_ET_STYLE_NoName_00__深圳联中-大陆美国20100401"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差_Sheet33" xfId="1774"/>
    <cellStyle name="差_Sheet28" xfId="1775"/>
    <cellStyle name="_YFH给LQ DHL(1).HK.TW.A及DHL.HK.A价格更新(2009.08.24)_联邦IE代理大货特惠价" xfId="1776"/>
    <cellStyle name="_ET_STYLE_NoName_00__香港DHL特惠价_香港联邦IP代理价格"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_KE_各航线销售价格20090901" xfId="1804"/>
    <cellStyle name="9_深圳福鑫10月29同行价格_Sheet44" xfId="1805"/>
    <cellStyle name="9_深圳福鑫10月29同行价格_Sheet39" xfId="1806"/>
    <cellStyle name="_ET_STYLE_NoName_00__远东通讯录1月(客户)_香港联邦IP代理价格" xfId="1807"/>
    <cellStyle name="_大陆DHL成本" xfId="1808"/>
    <cellStyle name="好_Sheet12" xfId="1809"/>
    <cellStyle name="_ET_STYLE_NoName_00__中际2011年UPS分区表及公布价"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HKUPS+09年公布价_香港联邦IP代理价格" xfId="1819"/>
    <cellStyle name="_EY航班广州始发及深圳始发ZH联运报价20090901"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Sheet3_香港联邦IP代理价格" xfId="1826"/>
    <cellStyle name="_EY航班广州始发及深圳始发ZH联运报价20091031" xfId="1827"/>
    <cellStyle name="_QR深圳始发中东非洲航线价格20100204" xfId="1828"/>
    <cellStyle name="_EY航班广州始发及深圳始发ZH联运报价20091031_欧玛威-7月最新空运价" xfId="1829"/>
    <cellStyle name="_QR深圳始发中东非洲航线价格20100204_香港联邦IP代理价格" xfId="1830"/>
    <cellStyle name="_EY航班广州始发及深圳始发ZH联运报价20091031_欧玛威-7月最新空运价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SAC CO-LOAD RATE(01.MAY)_LH  Apr_01" xfId="1868"/>
    <cellStyle name="_HKUPS+09年公布价_DHL特价A4_香港联邦IP代理价格" xfId="1869"/>
    <cellStyle name="_YFH给LQ DHL(1).HK.TW.A及DHL.HK.A价格更新(2009.08.24) 2_香港联邦IP代理价格" xfId="1870"/>
    <cellStyle name="_汇通天下20120210B" xfId="1871"/>
    <cellStyle name="_HKUPS+09年公布价_顺成to乐凯龙201203月01日更新(UPSvip)"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_EBIT BU 290601" xfId="1894"/>
    <cellStyle name="_MultipleSpace_TREND 2002" xfId="1895"/>
    <cellStyle name="_KQ（中东、非洲线）_香港联邦IP代理价格"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SAM-Rates-GHZ-sinotrans 22 APR_航空公司运价（非固定运力）AUG 18_BSI-CI签约销售(r)" xfId="1904"/>
    <cellStyle name="_Multiple_Q2_2006_ ReviewTemplate_BBX" xfId="1905"/>
    <cellStyle name="_Multiple_TREND 2002" xfId="1906"/>
    <cellStyle name="_NX澳航国际线价格20090520_欧玛威-7月最新空运价" xfId="1907"/>
    <cellStyle name="_MultipleSpace"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TNT价格" xfId="1929"/>
    <cellStyle name="_PercentSpace_TREND 2002"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heet1_Sheet1_香港联邦IP代理价格" xfId="1951"/>
    <cellStyle name="_SAM-Rates-GHZ-sinotrans 22 APR_航空公司运价（非固定运力）AUG 18_航空公司运价（非固定运力）SEP 29"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大陆DHL10月1日生效VIP 2" xfId="1976"/>
    <cellStyle name="_SUK深快同行价格 2011年4月13日szs01"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_东方联球12.21_嘉泰2012-04-25生效全套报价" xfId="2050"/>
    <cellStyle name="常规 44 3" xfId="2051"/>
    <cellStyle name="_东方联球12-13新增价格" xfId="2052"/>
    <cellStyle name="9_深圳联邦IP价_Sheet11"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_东方联球9月份同行价DDT" xfId="2067"/>
    <cellStyle name="9_深圳联邦IE价_Sheet18" xfId="2068"/>
    <cellStyle name="9_深圳联邦IE价_Sheet23"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_东方联球9月份同行价TD" xfId="2075"/>
    <cellStyle name="常规 114 2" xfId="2076"/>
    <cellStyle name="_东方联球9月份同行价TD_香港联邦IP代理价格" xfId="2077"/>
    <cellStyle name="_东方联球9月份中南美,非洲促销价9-4" xfId="2078"/>
    <cellStyle name="_东方联球9月份中南美,非洲促销价9-4 2" xfId="2079"/>
    <cellStyle name="_方周12月31日起同行报价_香港联邦IP代理价格"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_东南亚专线" xfId="2085"/>
    <cellStyle name="超链接 2" xfId="2086"/>
    <cellStyle name="_方周，7月份远东报价" xfId="2087"/>
    <cellStyle name="_方周，7月份远东报价 2" xfId="2088"/>
    <cellStyle name="超链接_公司通讯录_2" xfId="2089"/>
    <cellStyle name="_方周，7月份远东报价_嘉泰2012-04-25生效全套报价" xfId="2090"/>
    <cellStyle name="_方周12月31日起同行报价" xfId="2091"/>
    <cellStyle name="_副本EY航班广州始 发及深圳始发ZH 联运报价20090408" xfId="2092"/>
    <cellStyle name="_副本EY航班广州始 发及深圳始发ZH 联运报价20090408_欧玛威-7月最新空运价" xfId="2093"/>
    <cellStyle name="9_深圳联邦IE价_Sheet25" xfId="2094"/>
    <cellStyle name="9_深圳联邦IE价_Sheet30"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_副本JI 4" xfId="2098"/>
    <cellStyle name="好_Sheet39" xfId="2099"/>
    <cellStyle name="好_Sheet44" xfId="2100"/>
    <cellStyle name="_副本KE 各航线销售价格20090506_欧玛威-7月最新空运价" xfId="2101"/>
    <cellStyle name="_副本KE 各航线销售价格20090506_欧玛威-7月最新空运价_香港联邦IP代理价格" xfId="2102"/>
    <cellStyle name="差_香港UPS红单特价B_Sheet18" xfId="2103"/>
    <cellStyle name="差_香港UPS红单特价B_Sheet23" xfId="2104"/>
    <cellStyle name="常规 3"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广州环宇天马空运销售价格20080707_ADS 深圳 Apr_29" xfId="2116"/>
    <cellStyle name="_汉莎（LH）深圳至欧洲航线报价报价20090106"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_广州联邦欧线及亚太线推广价" xfId="2122"/>
    <cellStyle name="常规 111 2 2" xfId="2123"/>
    <cellStyle name="_广州联邦欧线推广价" xfId="2124"/>
    <cellStyle name="_国内件服务区域表1128" xfId="2125"/>
    <cellStyle name="常规 4 2"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_国内件服务区域表1128_HKDHL美国特惠价格表(促销价）" xfId="2132"/>
    <cellStyle name="常规 2 3_Sheet1"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_国内件服务区域表1128_东方联球整套2010-08-08VIP报价" xfId="2138"/>
    <cellStyle name="差_香港UPS红单特价B_Sheet2"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_航空公司运价（非固定运力）JUL 3" xfId="2153"/>
    <cellStyle name="常规 163_Sheet40" xfId="2154"/>
    <cellStyle name="_航空公司运价（非固定运力）JUL 7" xfId="2155"/>
    <cellStyle name="_航空公司运价（非固定运力）JUN 11" xfId="2156"/>
    <cellStyle name="_航空公司运价（非固定运力）NOV 04" xfId="2157"/>
    <cellStyle name="_航空公司运价（非固定运力）OCT 21" xfId="2158"/>
    <cellStyle name="常规 230"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0,0_x000a__x000a_NA_x000a__x000a_ 2 2" xfId="2170"/>
    <cellStyle name="差_香港UPS红单特价B_Sheet9"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 xfId="2177"/>
    <cellStyle name="9_深圳联邦IP价_Sheet3" xfId="2178"/>
    <cellStyle name="9 2 2 2 2 2" xfId="2179"/>
    <cellStyle name="9_Sheet10" xfId="2180"/>
    <cellStyle name="9_Sheet11" xfId="2181"/>
    <cellStyle name="9_Sheet12" xfId="2182"/>
    <cellStyle name="9_Sheet13" xfId="2183"/>
    <cellStyle name="9_Sheet14" xfId="2184"/>
    <cellStyle name="9_Sheet15" xfId="2185"/>
    <cellStyle name="9_Sheet20" xfId="2186"/>
    <cellStyle name="9_Sheet16" xfId="2187"/>
    <cellStyle name="9_Sheet21" xfId="2188"/>
    <cellStyle name="9_Sheet17" xfId="2189"/>
    <cellStyle name="9_Sheet22" xfId="2190"/>
    <cellStyle name="9_Sheet2" xfId="2191"/>
    <cellStyle name="9_Sheet25" xfId="2192"/>
    <cellStyle name="9_Sheet30" xfId="2193"/>
    <cellStyle name="9_Sheet26" xfId="2194"/>
    <cellStyle name="9_Sheet31" xfId="2195"/>
    <cellStyle name="9_Sheet27" xfId="2196"/>
    <cellStyle name="9_Sheet32" xfId="2197"/>
    <cellStyle name="9_Sheet28" xfId="2198"/>
    <cellStyle name="9_Sheet33" xfId="2199"/>
    <cellStyle name="9_Sheet29" xfId="2200"/>
    <cellStyle name="9_Sheet34" xfId="2201"/>
    <cellStyle name="9_Sheet3" xfId="2202"/>
    <cellStyle name="9_Sheet35" xfId="2203"/>
    <cellStyle name="9_Sheet40" xfId="2204"/>
    <cellStyle name="9_Sheet36" xfId="2205"/>
    <cellStyle name="9_Sheet41" xfId="2206"/>
    <cellStyle name="9_Sheet37" xfId="2207"/>
    <cellStyle name="9_Sheet42" xfId="2208"/>
    <cellStyle name="9_Sheet38" xfId="2209"/>
    <cellStyle name="9_Sheet43"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15" xfId="2218"/>
    <cellStyle name="9_深圳福鑫10月29同行价格_Sheet20" xfId="2219"/>
    <cellStyle name="9_深圳福鑫10月29同行价格_Sheet16" xfId="2220"/>
    <cellStyle name="9_深圳福鑫10月29同行价格_Sheet21" xfId="2221"/>
    <cellStyle name="9_深圳福鑫10月29同行价格_Sheet17" xfId="2222"/>
    <cellStyle name="9_深圳福鑫10月29同行价格_Sheet22" xfId="2223"/>
    <cellStyle name="9_深圳福鑫10月29同行价格_Sheet25" xfId="2224"/>
    <cellStyle name="9_深圳福鑫10月29同行价格_Sheet30" xfId="2225"/>
    <cellStyle name="9_深圳福鑫10月29同行价格_Sheet26" xfId="2226"/>
    <cellStyle name="9_深圳福鑫10月29同行价格_Sheet31" xfId="2227"/>
    <cellStyle name="9_深圳福鑫10月29同行价格_Sheet27" xfId="2228"/>
    <cellStyle name="9_深圳福鑫10月29同行价格_Sheet32" xfId="2229"/>
    <cellStyle name="9_深圳福鑫10月29同行价格_Sheet29" xfId="2230"/>
    <cellStyle name="9_深圳福鑫10月29同行价格_Sheet34" xfId="2231"/>
    <cellStyle name="9_深圳福鑫10月29同行价格_Sheet3" xfId="2232"/>
    <cellStyle name="9_深圳福鑫10月29同行价格_Sheet35" xfId="2233"/>
    <cellStyle name="9_深圳福鑫10月29同行价格_Sheet40" xfId="2234"/>
    <cellStyle name="9_深圳福鑫10月29同行价格_Sheet36" xfId="2235"/>
    <cellStyle name="9_深圳福鑫10月29同行价格_Sheet41"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9_深圳联邦IE价_Sheet13" xfId="2243"/>
    <cellStyle name="Normal 2 8" xfId="2244"/>
    <cellStyle name="9_深圳联邦IE价_Sheet17" xfId="2245"/>
    <cellStyle name="9_深圳联邦IE价_Sheet22" xfId="2246"/>
    <cellStyle name="9_深圳联邦IE价_Sheet27" xfId="2247"/>
    <cellStyle name="9_深圳联邦IE价_Sheet32" xfId="2248"/>
    <cellStyle name="9_深圳联邦IE价_Sheet28" xfId="2249"/>
    <cellStyle name="9_深圳联邦IE价_Sheet33" xfId="2250"/>
    <cellStyle name="9_深圳联邦IE价_Sheet3" xfId="2251"/>
    <cellStyle name="9_深圳联邦IE价_Sheet35" xfId="2252"/>
    <cellStyle name="9_深圳联邦IE价_Sheet40" xfId="2253"/>
    <cellStyle name="常规_Book1" xfId="2254"/>
    <cellStyle name="9_深圳联邦IE价_Sheet37" xfId="2255"/>
    <cellStyle name="9_深圳联邦IE价_Sheet42" xfId="2256"/>
    <cellStyle name="9_深圳联邦IE价_Sheet39" xfId="2257"/>
    <cellStyle name="9_深圳联邦IE价_Sheet44"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15" xfId="2264"/>
    <cellStyle name="9_深圳联邦IP价_Sheet20" xfId="2265"/>
    <cellStyle name="9_深圳联邦IP价_Sheet16" xfId="2266"/>
    <cellStyle name="9_深圳联邦IP价_Sheet21" xfId="2267"/>
    <cellStyle name="9_深圳联邦IP价_Sheet17" xfId="2268"/>
    <cellStyle name="9_深圳联邦IP价_Sheet22" xfId="2269"/>
    <cellStyle name="9_深圳联邦IP价_Sheet18" xfId="2270"/>
    <cellStyle name="9_深圳联邦IP价_Sheet23" xfId="2271"/>
    <cellStyle name="9_深圳联邦IP价_Sheet19" xfId="2272"/>
    <cellStyle name="9_深圳联邦IP价_Sheet24" xfId="2273"/>
    <cellStyle name="9_深圳联邦IP价_Sheet2" xfId="2274"/>
    <cellStyle name="9_深圳联邦IP价_Sheet25" xfId="2275"/>
    <cellStyle name="9_深圳联邦IP价_Sheet30" xfId="2276"/>
    <cellStyle name="Normal_CNO_IPEXPT_Special_LL" xfId="2277"/>
    <cellStyle name="9_深圳联邦IP价_Sheet28" xfId="2278"/>
    <cellStyle name="9_深圳联邦IP价_Sheet33" xfId="2279"/>
    <cellStyle name="9_深圳联邦IP价_Sheet29" xfId="2280"/>
    <cellStyle name="9_深圳联邦IP价_Sheet34" xfId="2281"/>
    <cellStyle name="9_深圳联邦IP价_Sheet35" xfId="2282"/>
    <cellStyle name="9_深圳联邦IP价_Sheet40" xfId="2283"/>
    <cellStyle name="9_深圳联邦IP价_Sheet36" xfId="2284"/>
    <cellStyle name="9_深圳联邦IP价_Sheet41" xfId="2285"/>
    <cellStyle name="9_深圳联邦IP价_Sheet37" xfId="2286"/>
    <cellStyle name="9_深圳联邦IP价_Sheet42" xfId="2287"/>
    <cellStyle name="9_深圳联邦IP价_Sheet38" xfId="2288"/>
    <cellStyle name="9_深圳联邦IP价_Sheet43" xfId="2289"/>
    <cellStyle name="9_深圳联邦IP价_Sheet4" xfId="2290"/>
    <cellStyle name="9_深圳联邦IP价_Sheet5" xfId="2291"/>
    <cellStyle name="9_深圳联邦IP价_Sheet6" xfId="2292"/>
    <cellStyle name="9_深圳联邦IP价_Sheet7" xfId="2293"/>
    <cellStyle name="样式 1 2" xfId="2294"/>
    <cellStyle name="9_深圳联邦IP价_Sheet8" xfId="2295"/>
    <cellStyle name="样式 1 3"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Legal 8½ x 14 in_Sheet1" xfId="2307"/>
    <cellStyle name="好_Sheet6" xfId="2308"/>
    <cellStyle name="Normal" xfId="2309"/>
    <cellStyle name="Normal 115" xfId="2310"/>
    <cellStyle name="Normal 116" xfId="2311"/>
    <cellStyle name="常规_DHL.D"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Normal_Sheet1" xfId="2329"/>
    <cellStyle name="差_深圳联邦IE价_Sheet37" xfId="2330"/>
    <cellStyle name="差_深圳联邦IE价_Sheet42" xfId="2331"/>
    <cellStyle name="常规 2 4" xfId="2332"/>
    <cellStyle name="Normal_Standard output file" xfId="2333"/>
    <cellStyle name="常规 20" xfId="2334"/>
    <cellStyle name="Normal_zone201_2001-pub2_Outbound Final test - spec from CC (2)" xfId="2335"/>
    <cellStyle name="Standard_2012_Laufzeiten für Sondertarife" xfId="2336"/>
    <cellStyle name="Style 1" xfId="2337"/>
    <cellStyle name="常规 2 2 3_buylogic快递邮寄优惠价2013-5-17起最新"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差_Sheet11_1" xfId="2347"/>
    <cellStyle name="常规 147" xfId="2348"/>
    <cellStyle name="差_Sheet12" xfId="2349"/>
    <cellStyle name="差_Sheet13" xfId="2350"/>
    <cellStyle name="差_Sheet13_1" xfId="2351"/>
    <cellStyle name="差_Sheet14" xfId="2352"/>
    <cellStyle name="差_Sheet15" xfId="2353"/>
    <cellStyle name="差_Sheet20" xfId="2354"/>
    <cellStyle name="差_Sheet16_1" xfId="2355"/>
    <cellStyle name="差_Sheet17" xfId="2356"/>
    <cellStyle name="差_Sheet22" xfId="2357"/>
    <cellStyle name="差_Sheet17_1" xfId="2358"/>
    <cellStyle name="差_Sheet18" xfId="2359"/>
    <cellStyle name="差_Sheet23" xfId="2360"/>
    <cellStyle name="差_Sheet18_1" xfId="2361"/>
    <cellStyle name="差_Sheet19" xfId="2362"/>
    <cellStyle name="差_Sheet24" xfId="2363"/>
    <cellStyle name="差_Sheet2" xfId="2364"/>
    <cellStyle name="差_Sheet2_1" xfId="2365"/>
    <cellStyle name="差_Sheet25" xfId="2366"/>
    <cellStyle name="差_Sheet30" xfId="2367"/>
    <cellStyle name="差_Sheet26" xfId="2368"/>
    <cellStyle name="差_Sheet31" xfId="2369"/>
    <cellStyle name="差_Sheet27" xfId="2370"/>
    <cellStyle name="差_Sheet32" xfId="2371"/>
    <cellStyle name="差_Sheet35" xfId="2372"/>
    <cellStyle name="差_Sheet40" xfId="2373"/>
    <cellStyle name="差_Sheet36" xfId="2374"/>
    <cellStyle name="差_Sheet41" xfId="2375"/>
    <cellStyle name="差_Sheet37" xfId="2376"/>
    <cellStyle name="差_Sheet42" xfId="2377"/>
    <cellStyle name="差_Sheet38" xfId="2378"/>
    <cellStyle name="差_Sheet43" xfId="2379"/>
    <cellStyle name="差_Sheet39" xfId="2380"/>
    <cellStyle name="差_Sheet44" xfId="2381"/>
    <cellStyle name="差_Sheet4" xfId="2382"/>
    <cellStyle name="常规 3 3" xfId="2383"/>
    <cellStyle name="差_Sheet5" xfId="2384"/>
    <cellStyle name="常规 3 4"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17" xfId="2396"/>
    <cellStyle name="差_大陆DHL代理重货价_Sheet22" xfId="2397"/>
    <cellStyle name="差_大陆DHL代理重货价_Sheet18" xfId="2398"/>
    <cellStyle name="差_大陆DHL代理重货价_Sheet23" xfId="2399"/>
    <cellStyle name="差_大陆DHL代理重货价_Sheet19" xfId="2400"/>
    <cellStyle name="差_大陆DHL代理重货价_Sheet24" xfId="2401"/>
    <cellStyle name="差_大陆DHL代理重货价_Sheet25" xfId="2402"/>
    <cellStyle name="差_大陆DHL代理重货价_Sheet30" xfId="2403"/>
    <cellStyle name="差_大陆DHL代理重货价_Sheet26" xfId="2404"/>
    <cellStyle name="差_大陆DHL代理重货价_Sheet31" xfId="2405"/>
    <cellStyle name="差_大陆DHL代理重货价_Sheet29" xfId="2406"/>
    <cellStyle name="差_大陆DHL代理重货价_Sheet34" xfId="2407"/>
    <cellStyle name="差_大陆DHL代理重货价_Sheet3" xfId="2408"/>
    <cellStyle name="差_大陆DHL代理重货价_Sheet35" xfId="2409"/>
    <cellStyle name="差_大陆DHL代理重货价_Sheet40" xfId="2410"/>
    <cellStyle name="差_大陆DHL代理重货价_Sheet36" xfId="2411"/>
    <cellStyle name="差_大陆DHL代理重货价_Sheet41" xfId="2412"/>
    <cellStyle name="差_大陆DHL代理重货价_Sheet37" xfId="2413"/>
    <cellStyle name="差_大陆DHL代理重货价_Sheet42" xfId="2414"/>
    <cellStyle name="差_大陆DHL代理重货价_Sheet38" xfId="2415"/>
    <cellStyle name="差_大陆DHL代理重货价_Sheet43" xfId="2416"/>
    <cellStyle name="差_大陆DHL代理重货价_Sheet39" xfId="2417"/>
    <cellStyle name="差_大陆DHL代理重货价_Sheet44"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15" xfId="2426"/>
    <cellStyle name="差_深圳联邦IE价_Sheet20" xfId="2427"/>
    <cellStyle name="差_深圳联邦IE价_Sheet17" xfId="2428"/>
    <cellStyle name="差_深圳联邦IE价_Sheet22" xfId="2429"/>
    <cellStyle name="差_深圳联邦IE价_Sheet18" xfId="2430"/>
    <cellStyle name="差_深圳联邦IE价_Sheet23" xfId="2431"/>
    <cellStyle name="差_深圳联邦IE价_Sheet19" xfId="2432"/>
    <cellStyle name="差_深圳联邦IE价_Sheet24" xfId="2433"/>
    <cellStyle name="常规_DHL香港价6月4日_Sheet23" xfId="2434"/>
    <cellStyle name="差_深圳联邦IE价_Sheet2" xfId="2435"/>
    <cellStyle name="差_深圳联邦IE价_Sheet25" xfId="2436"/>
    <cellStyle name="差_深圳联邦IE价_Sheet30" xfId="2437"/>
    <cellStyle name="差_深圳联邦IE价_Sheet26" xfId="2438"/>
    <cellStyle name="差_深圳联邦IE价_Sheet31" xfId="2439"/>
    <cellStyle name="差_深圳联邦IE价_Sheet28" xfId="2440"/>
    <cellStyle name="差_深圳联邦IE价_Sheet33" xfId="2441"/>
    <cellStyle name="差_深圳联邦IE价_Sheet35" xfId="2442"/>
    <cellStyle name="差_深圳联邦IE价_Sheet40" xfId="2443"/>
    <cellStyle name="常规 2 2" xfId="2444"/>
    <cellStyle name="差_深圳联邦IE价_Sheet36" xfId="2445"/>
    <cellStyle name="差_深圳联邦IE价_Sheet41" xfId="2446"/>
    <cellStyle name="常规 2 3" xfId="2447"/>
    <cellStyle name="差_深圳联邦IE价_Sheet39" xfId="2448"/>
    <cellStyle name="差_深圳联邦IE价_Sheet44" xfId="2449"/>
    <cellStyle name="常规 2 6"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差_深圳联邦IP价_Sheet12" xfId="2457"/>
    <cellStyle name="常规 2 10 7" xfId="2458"/>
    <cellStyle name="差_深圳联邦IP价_Sheet14" xfId="2459"/>
    <cellStyle name="常规_华仁同行价09年11月" xfId="2460"/>
    <cellStyle name="差_深圳联邦IP价_Sheet15" xfId="2461"/>
    <cellStyle name="差_深圳联邦IP价_Sheet20" xfId="2462"/>
    <cellStyle name="差_深圳联邦IP价_Sheet16" xfId="2463"/>
    <cellStyle name="差_深圳联邦IP价_Sheet21" xfId="2464"/>
    <cellStyle name="差_深圳联邦IP价_Sheet17" xfId="2465"/>
    <cellStyle name="差_深圳联邦IP价_Sheet22" xfId="2466"/>
    <cellStyle name="差_深圳联邦IP价_Sheet18" xfId="2467"/>
    <cellStyle name="差_深圳联邦IP价_Sheet23" xfId="2468"/>
    <cellStyle name="差_深圳联邦IP价_Sheet19" xfId="2469"/>
    <cellStyle name="差_深圳联邦IP价_Sheet24" xfId="2470"/>
    <cellStyle name="常规_Sheet1 4" xfId="2471"/>
    <cellStyle name="差_深圳联邦IP价_Sheet2" xfId="2472"/>
    <cellStyle name="差_深圳联邦IP价_Sheet29" xfId="2473"/>
    <cellStyle name="差_深圳联邦IP价_Sheet34" xfId="2474"/>
    <cellStyle name="差_深圳联邦IP价_Sheet3" xfId="2475"/>
    <cellStyle name="差_深圳联邦IP价_Sheet38" xfId="2476"/>
    <cellStyle name="差_深圳联邦IP价_Sheet43" xfId="2477"/>
    <cellStyle name="Normal_Spot rate 2009 ASM AE RM" xfId="2478"/>
    <cellStyle name="差_深圳联邦IP价_Sheet4" xfId="2479"/>
    <cellStyle name="差_深圳联邦IP价_Sheet5" xfId="2480"/>
    <cellStyle name="差_深圳联邦IP价_Sheet6" xfId="2481"/>
    <cellStyle name="差_香港UPS红单特价B_Sheet11" xfId="2482"/>
    <cellStyle name="差_香港UPS红单特价B_Sheet12" xfId="2483"/>
    <cellStyle name="差_香港UPS红单特价B_Sheet15" xfId="2484"/>
    <cellStyle name="差_香港UPS红单特价B_Sheet20" xfId="2485"/>
    <cellStyle name="差_香港UPS红单特价B_Sheet16" xfId="2486"/>
    <cellStyle name="差_香港UPS红单特价B_Sheet21" xfId="2487"/>
    <cellStyle name="差_香港UPS红单特价B_Sheet17" xfId="2488"/>
    <cellStyle name="差_香港UPS红单特价B_Sheet22" xfId="2489"/>
    <cellStyle name="常规 2" xfId="2490"/>
    <cellStyle name="差_香港UPS红单特价B_Sheet19" xfId="2491"/>
    <cellStyle name="差_香港UPS红单特价B_Sheet24" xfId="2492"/>
    <cellStyle name="常规 4" xfId="2493"/>
    <cellStyle name="差_香港UPS红单特价B_Sheet25" xfId="2494"/>
    <cellStyle name="差_香港UPS红单特价B_Sheet30" xfId="2495"/>
    <cellStyle name="常规 5" xfId="2496"/>
    <cellStyle name="差_香港UPS红单特价B_Sheet26" xfId="2497"/>
    <cellStyle name="差_香港UPS红单特价B_Sheet31" xfId="2498"/>
    <cellStyle name="常规 6" xfId="2499"/>
    <cellStyle name="差_香港UPS红单特价B_Sheet27" xfId="2500"/>
    <cellStyle name="差_香港UPS红单特价B_Sheet32" xfId="2501"/>
    <cellStyle name="常规 7" xfId="2502"/>
    <cellStyle name="差_香港UPS红单特价B_Sheet28" xfId="2503"/>
    <cellStyle name="差_香港UPS红单特价B_Sheet33" xfId="2504"/>
    <cellStyle name="常规 8" xfId="2505"/>
    <cellStyle name="差_香港UPS红单特价B_Sheet29" xfId="2506"/>
    <cellStyle name="差_香港UPS红单特价B_Sheet34" xfId="2507"/>
    <cellStyle name="常规 9" xfId="2508"/>
    <cellStyle name="差_香港UPS红单特价B_Sheet3" xfId="2509"/>
    <cellStyle name="差_香港UPS红单特价B_Sheet36" xfId="2510"/>
    <cellStyle name="差_香港UPS红单特价B_Sheet41" xfId="2511"/>
    <cellStyle name="差_香港UPS红单特价B_Sheet37" xfId="2512"/>
    <cellStyle name="差_香港UPS红单特价B_Sheet42" xfId="2513"/>
    <cellStyle name="差_香港UPS红单特价B_Sheet38" xfId="2514"/>
    <cellStyle name="差_香港UPS红单特价B_Sheet43" xfId="2515"/>
    <cellStyle name="差_香港UPS红单特价B_Sheet39" xfId="2516"/>
    <cellStyle name="差_香港UPS红单特价B_Sheet44" xfId="2517"/>
    <cellStyle name="差_香港UPS红单特价B_Sheet5" xfId="2518"/>
    <cellStyle name="差_香港UPS红单特价B_Sheet6" xfId="2519"/>
    <cellStyle name="常规_Sheet13_1"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常规 117" xfId="2540"/>
    <cellStyle name="常规 163_Sheet16" xfId="2541"/>
    <cellStyle name="好_大陆DHL代理重货价" xfId="2542"/>
    <cellStyle name="常规 120" xfId="2543"/>
    <cellStyle name="常规 121 2" xfId="2544"/>
    <cellStyle name="常规 123" xfId="2545"/>
    <cellStyle name="常规 125" xfId="2546"/>
    <cellStyle name="常规 131_Sheet37" xfId="2547"/>
    <cellStyle name="常规 134" xfId="2548"/>
    <cellStyle name="常规 163_Sheet28" xfId="2549"/>
    <cellStyle name="常规 147_Sheet23" xfId="2550"/>
    <cellStyle name="常规 151" xfId="2551"/>
    <cellStyle name="常规 151 2" xfId="2552"/>
    <cellStyle name="Normal_HK SPI (PT &amp; zone) (30 Apr 2003)_Band-R" xfId="2553"/>
    <cellStyle name="常规 155 6" xfId="2554"/>
    <cellStyle name="常规 159" xfId="2555"/>
    <cellStyle name="常规 16 6 2" xfId="2556"/>
    <cellStyle name="常规 163" xfId="2557"/>
    <cellStyle name="常规 2 10" xfId="2558"/>
    <cellStyle name="常规 2 10 4" xfId="2559"/>
    <cellStyle name="常规 2 2 7 2" xfId="2560"/>
    <cellStyle name="常规 2_Sheet34"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 3_Sheet33" xfId="2573"/>
    <cellStyle name="常规_Sheet1_1"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Sheet1_3" xfId="2591"/>
    <cellStyle name="常规_深圳新速-8月5价格整合"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16" xfId="2604"/>
    <cellStyle name="常规_Sheet21" xfId="2605"/>
    <cellStyle name="常规_Sheet16_1" xfId="2606"/>
    <cellStyle name="常规_Sheet17" xfId="2607"/>
    <cellStyle name="常规_Sheet22" xfId="2608"/>
    <cellStyle name="常规_Sheet18" xfId="2609"/>
    <cellStyle name="常规_Sheet23" xfId="2610"/>
    <cellStyle name="常规_Sheet19" xfId="2611"/>
    <cellStyle name="常规_Sheet24" xfId="2612"/>
    <cellStyle name="常规_Sheet2" xfId="2613"/>
    <cellStyle name="常规_Sheet2_1" xfId="2614"/>
    <cellStyle name="常规_Sheet26" xfId="2615"/>
    <cellStyle name="常规_Sheet31" xfId="2616"/>
    <cellStyle name="常规_Sheet29" xfId="2617"/>
    <cellStyle name="常规_Sheet34" xfId="2618"/>
    <cellStyle name="常规_Sheet3" xfId="2619"/>
    <cellStyle name="常规_Sheet3_1" xfId="2620"/>
    <cellStyle name="常规_Sheet32" xfId="2621"/>
    <cellStyle name="常规_Sheet35" xfId="2622"/>
    <cellStyle name="常规_Sheet40" xfId="2623"/>
    <cellStyle name="常规_Sheet37" xfId="2624"/>
    <cellStyle name="常规_Sheet42" xfId="2625"/>
    <cellStyle name="常规_Sheet38" xfId="2626"/>
    <cellStyle name="常规_Sheet43" xfId="2627"/>
    <cellStyle name="常规_Sheet39" xfId="2628"/>
    <cellStyle name="常规_Sheet44"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38" xfId="2664"/>
    <cellStyle name="超链接_Sheet43" xfId="2665"/>
    <cellStyle name="超链接_公司通讯录_1" xfId="2666"/>
    <cellStyle name="好_Sheet10" xfId="2667"/>
    <cellStyle name="好_Sheet11" xfId="2668"/>
    <cellStyle name="好_Sheet13" xfId="2669"/>
    <cellStyle name="好_Sheet14" xfId="2670"/>
    <cellStyle name="好_Sheet15" xfId="2671"/>
    <cellStyle name="好_Sheet20" xfId="2672"/>
    <cellStyle name="好_Sheet16" xfId="2673"/>
    <cellStyle name="好_Sheet21" xfId="2674"/>
    <cellStyle name="好_Sheet17" xfId="2675"/>
    <cellStyle name="好_Sheet22" xfId="2676"/>
    <cellStyle name="好_Sheet18" xfId="2677"/>
    <cellStyle name="好_Sheet23" xfId="2678"/>
    <cellStyle name="好_Sheet26" xfId="2679"/>
    <cellStyle name="好_Sheet31" xfId="2680"/>
    <cellStyle name="好_Sheet27" xfId="2681"/>
    <cellStyle name="好_Sheet32" xfId="2682"/>
    <cellStyle name="好_Sheet28" xfId="2683"/>
    <cellStyle name="好_Sheet33" xfId="2684"/>
    <cellStyle name="好_Sheet36" xfId="2685"/>
    <cellStyle name="好_Sheet41" xfId="2686"/>
    <cellStyle name="好_Sheet38" xfId="2687"/>
    <cellStyle name="好_Sheet43" xfId="2688"/>
    <cellStyle name="好_Sheet5" xfId="2689"/>
    <cellStyle name="好_Sheet8" xfId="2690"/>
    <cellStyle name="好_深圳联邦IE价" xfId="2691"/>
    <cellStyle name="好_深圳联邦IP价" xfId="2692"/>
    <cellStyle name="一般 6"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28" xfId="2716"/>
    <cellStyle name="常规 33"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408305</xdr:colOff>
      <xdr:row>10</xdr:row>
      <xdr:rowOff>164465</xdr:rowOff>
    </xdr:from>
    <xdr:ext cx="7518400" cy="1290955"/>
    <xdr:sp>
      <xdr:nvSpPr>
        <xdr:cNvPr id="3" name="矩形 2"/>
        <xdr:cNvSpPr/>
      </xdr:nvSpPr>
      <xdr:spPr>
        <a:xfrm>
          <a:off x="2094230" y="27298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583" customWidth="1"/>
    <col min="2" max="2" width="31.125" style="1583" customWidth="1"/>
    <col min="3" max="3" width="14.5" style="1583" customWidth="1"/>
    <col min="4" max="4" width="13.125" style="1583" customWidth="1"/>
    <col min="5" max="5" width="16" style="1583" customWidth="1"/>
    <col min="6" max="6" width="65.75" style="1638" customWidth="1"/>
    <col min="7" max="16384" width="8" style="1583"/>
  </cols>
  <sheetData>
    <row r="1" s="1606" customFormat="1" ht="63.75" customHeight="1" spans="1:6">
      <c r="A1" s="1639" t="s">
        <v>0</v>
      </c>
      <c r="B1" s="1639"/>
      <c r="C1" s="1639"/>
      <c r="D1" s="1639"/>
      <c r="E1" s="1639"/>
      <c r="F1" s="1639"/>
    </row>
    <row r="2" s="1606" customFormat="1" ht="24.75" customHeight="1" spans="1:6">
      <c r="A2" s="1640" t="s">
        <v>1</v>
      </c>
      <c r="B2" s="1640"/>
      <c r="C2" s="1640"/>
      <c r="D2" s="1640"/>
      <c r="E2" s="1640"/>
      <c r="F2" s="1640"/>
    </row>
    <row r="3" s="1606" customFormat="1" ht="51.75" customHeight="1" spans="1:6">
      <c r="A3" s="1641" t="s">
        <v>2</v>
      </c>
      <c r="B3" s="1641"/>
      <c r="C3" s="1641"/>
      <c r="D3" s="1641"/>
      <c r="E3" s="1641"/>
      <c r="F3" s="1641"/>
    </row>
    <row r="4" ht="29.25" customHeight="1" spans="1:6">
      <c r="A4" s="1642" t="s">
        <v>3</v>
      </c>
      <c r="B4" s="1643" t="s">
        <v>4</v>
      </c>
      <c r="C4" s="1642" t="s">
        <v>5</v>
      </c>
      <c r="D4" s="1642" t="s">
        <v>6</v>
      </c>
      <c r="E4" s="1642" t="s">
        <v>7</v>
      </c>
      <c r="F4" s="1643" t="s">
        <v>8</v>
      </c>
    </row>
    <row r="5" s="1637" customFormat="1" ht="19.5" customHeight="1" spans="1:6">
      <c r="A5" s="1644"/>
      <c r="B5" s="1645" t="s">
        <v>9</v>
      </c>
      <c r="C5" s="1646" t="s">
        <v>10</v>
      </c>
      <c r="D5" s="1646"/>
      <c r="E5" s="1647">
        <v>43519</v>
      </c>
      <c r="F5" s="1648"/>
    </row>
    <row r="6" s="1637" customFormat="1" ht="19.5" customHeight="1" spans="1:6">
      <c r="A6" s="1644"/>
      <c r="B6" s="1645" t="s">
        <v>11</v>
      </c>
      <c r="C6" s="1649" t="s">
        <v>10</v>
      </c>
      <c r="D6" s="1646"/>
      <c r="E6" s="1647">
        <v>43519</v>
      </c>
      <c r="F6" s="1648"/>
    </row>
    <row r="7" s="1637" customFormat="1" ht="19.5" customHeight="1" spans="1:6">
      <c r="A7" s="1650"/>
      <c r="B7" s="1645" t="s">
        <v>12</v>
      </c>
      <c r="C7" s="1646" t="s">
        <v>10</v>
      </c>
      <c r="D7" s="1646"/>
      <c r="E7" s="1647">
        <v>43519</v>
      </c>
      <c r="F7" s="1651"/>
    </row>
    <row r="8" s="1637" customFormat="1" ht="19.5" customHeight="1" spans="1:6">
      <c r="A8" s="1652" t="s">
        <v>13</v>
      </c>
      <c r="B8" s="1653" t="s">
        <v>14</v>
      </c>
      <c r="C8" s="1646" t="s">
        <v>15</v>
      </c>
      <c r="D8" s="1646" t="s">
        <v>16</v>
      </c>
      <c r="E8" s="1647">
        <v>43519</v>
      </c>
      <c r="F8" s="1654" t="s">
        <v>17</v>
      </c>
    </row>
    <row r="9" s="1637" customFormat="1" ht="19.5" customHeight="1" spans="1:6">
      <c r="A9" s="1655"/>
      <c r="B9" s="1656" t="s">
        <v>18</v>
      </c>
      <c r="C9" s="1657" t="s">
        <v>15</v>
      </c>
      <c r="D9" s="1646"/>
      <c r="E9" s="1647">
        <v>43519</v>
      </c>
      <c r="F9" s="1658" t="s">
        <v>19</v>
      </c>
    </row>
    <row r="10" s="1637" customFormat="1" ht="19.5" customHeight="1" spans="1:6">
      <c r="A10" s="1655"/>
      <c r="B10" s="1656" t="s">
        <v>20</v>
      </c>
      <c r="C10" s="1646" t="s">
        <v>15</v>
      </c>
      <c r="D10" s="1646"/>
      <c r="E10" s="1647">
        <v>43519</v>
      </c>
      <c r="F10" s="1654" t="s">
        <v>21</v>
      </c>
    </row>
    <row r="11" s="1637" customFormat="1" ht="19.5" customHeight="1" spans="1:6">
      <c r="A11" s="1655"/>
      <c r="B11" s="1656" t="s">
        <v>22</v>
      </c>
      <c r="C11" s="1659" t="s">
        <v>15</v>
      </c>
      <c r="D11" s="1660" t="s">
        <v>16</v>
      </c>
      <c r="E11" s="1647">
        <v>43519</v>
      </c>
      <c r="F11" s="1654" t="s">
        <v>23</v>
      </c>
    </row>
    <row r="12" s="1637" customFormat="1" ht="19.5" customHeight="1" spans="1:6">
      <c r="A12" s="1655"/>
      <c r="B12" s="1656" t="s">
        <v>24</v>
      </c>
      <c r="C12" s="1661" t="s">
        <v>15</v>
      </c>
      <c r="D12" s="1660" t="s">
        <v>16</v>
      </c>
      <c r="E12" s="1647">
        <v>43519</v>
      </c>
      <c r="F12" s="1658" t="s">
        <v>25</v>
      </c>
    </row>
    <row r="13" s="1637" customFormat="1" ht="19.5" customHeight="1" spans="1:6">
      <c r="A13" s="1655"/>
      <c r="B13" s="1656" t="s">
        <v>26</v>
      </c>
      <c r="C13" s="1661" t="s">
        <v>15</v>
      </c>
      <c r="D13" s="1646"/>
      <c r="E13" s="1647">
        <v>43519</v>
      </c>
      <c r="F13" s="1658" t="s">
        <v>27</v>
      </c>
    </row>
    <row r="14" s="1637" customFormat="1" ht="19.5" customHeight="1" spans="1:6">
      <c r="A14" s="1655"/>
      <c r="B14" s="1656" t="s">
        <v>28</v>
      </c>
      <c r="C14" s="1661" t="s">
        <v>15</v>
      </c>
      <c r="D14" s="1660" t="s">
        <v>16</v>
      </c>
      <c r="E14" s="1647">
        <v>43519</v>
      </c>
      <c r="F14" s="1654" t="s">
        <v>29</v>
      </c>
    </row>
    <row r="15" s="1637" customFormat="1" ht="19.5" customHeight="1" spans="1:6">
      <c r="A15" s="1655"/>
      <c r="B15" s="1656" t="s">
        <v>30</v>
      </c>
      <c r="C15" s="1662" t="s">
        <v>15</v>
      </c>
      <c r="D15" s="1646"/>
      <c r="E15" s="1647">
        <v>43519</v>
      </c>
      <c r="F15" s="1658" t="s">
        <v>31</v>
      </c>
    </row>
    <row r="16" s="1637" customFormat="1" ht="19.5" customHeight="1" spans="1:6">
      <c r="A16" s="1655"/>
      <c r="B16" s="1656" t="s">
        <v>32</v>
      </c>
      <c r="C16" s="1659" t="s">
        <v>15</v>
      </c>
      <c r="D16" s="1646"/>
      <c r="E16" s="1647">
        <v>43519</v>
      </c>
      <c r="F16" s="1654" t="s">
        <v>33</v>
      </c>
    </row>
    <row r="17" s="1637" customFormat="1" ht="19.5" customHeight="1" spans="1:6">
      <c r="A17" s="1655"/>
      <c r="B17" s="1656" t="s">
        <v>34</v>
      </c>
      <c r="C17" s="1659" t="s">
        <v>15</v>
      </c>
      <c r="D17" s="1659" t="s">
        <v>16</v>
      </c>
      <c r="E17" s="1647">
        <v>43519</v>
      </c>
      <c r="F17" s="1658" t="s">
        <v>35</v>
      </c>
    </row>
    <row r="18" s="1637" customFormat="1" ht="19.5" customHeight="1" spans="1:6">
      <c r="A18" s="1655"/>
      <c r="B18" s="1656" t="s">
        <v>36</v>
      </c>
      <c r="C18" s="1659" t="s">
        <v>15</v>
      </c>
      <c r="D18" s="1659"/>
      <c r="E18" s="1647">
        <v>43519</v>
      </c>
      <c r="F18" s="1658" t="s">
        <v>37</v>
      </c>
    </row>
    <row r="19" s="1637" customFormat="1" ht="19.5" customHeight="1" spans="1:6">
      <c r="A19" s="1663"/>
      <c r="B19" s="1656" t="s">
        <v>38</v>
      </c>
      <c r="C19" s="1659" t="s">
        <v>15</v>
      </c>
      <c r="D19" s="1649" t="s">
        <v>16</v>
      </c>
      <c r="E19" s="1647">
        <v>43519</v>
      </c>
      <c r="F19" s="1658" t="s">
        <v>37</v>
      </c>
    </row>
    <row r="20" s="1637" customFormat="1" ht="19.5" customHeight="1" spans="1:6">
      <c r="A20" s="1663"/>
      <c r="B20" s="1656" t="s">
        <v>39</v>
      </c>
      <c r="C20" s="1659" t="s">
        <v>15</v>
      </c>
      <c r="D20" s="1649" t="s">
        <v>16</v>
      </c>
      <c r="E20" s="1647">
        <v>43519</v>
      </c>
      <c r="F20" s="1658" t="s">
        <v>40</v>
      </c>
    </row>
    <row r="21" s="1637" customFormat="1" ht="19.5" customHeight="1" spans="1:6">
      <c r="A21" s="1663"/>
      <c r="B21" s="1656" t="s">
        <v>41</v>
      </c>
      <c r="C21" s="1659" t="s">
        <v>15</v>
      </c>
      <c r="D21" s="1659" t="s">
        <v>16</v>
      </c>
      <c r="E21" s="1647">
        <v>43519</v>
      </c>
      <c r="F21" s="1658" t="s">
        <v>42</v>
      </c>
    </row>
    <row r="22" s="1637" customFormat="1" ht="19.5" customHeight="1" spans="1:8">
      <c r="A22" s="1664" t="s">
        <v>43</v>
      </c>
      <c r="B22" s="1665" t="s">
        <v>44</v>
      </c>
      <c r="C22" s="1646" t="s">
        <v>15</v>
      </c>
      <c r="D22" s="1646"/>
      <c r="E22" s="1647">
        <v>43519</v>
      </c>
      <c r="F22" s="1666" t="s">
        <v>45</v>
      </c>
      <c r="H22" s="1667"/>
    </row>
    <row r="23" s="1637" customFormat="1" ht="19.5" customHeight="1" spans="1:8">
      <c r="A23" s="1668"/>
      <c r="B23" s="1665" t="s">
        <v>46</v>
      </c>
      <c r="C23" s="1661" t="s">
        <v>15</v>
      </c>
      <c r="D23" s="1646"/>
      <c r="E23" s="1647">
        <v>43519</v>
      </c>
      <c r="F23" s="1666" t="s">
        <v>47</v>
      </c>
      <c r="H23" s="1667"/>
    </row>
    <row r="24" s="1637" customFormat="1" ht="19.5" customHeight="1" spans="1:6">
      <c r="A24" s="1668"/>
      <c r="B24" s="1665" t="s">
        <v>48</v>
      </c>
      <c r="C24" s="1661" t="s">
        <v>15</v>
      </c>
      <c r="D24" s="1662" t="s">
        <v>16</v>
      </c>
      <c r="E24" s="1647">
        <v>43519</v>
      </c>
      <c r="F24" s="1654" t="s">
        <v>49</v>
      </c>
    </row>
    <row r="25" s="1637" customFormat="1" ht="19.5" customHeight="1" spans="1:6">
      <c r="A25" s="1668"/>
      <c r="B25" s="1665" t="s">
        <v>50</v>
      </c>
      <c r="C25" s="1661" t="s">
        <v>15</v>
      </c>
      <c r="D25" s="1662" t="s">
        <v>16</v>
      </c>
      <c r="E25" s="1647">
        <v>43519</v>
      </c>
      <c r="F25" s="1654" t="s">
        <v>49</v>
      </c>
    </row>
    <row r="26" s="1637" customFormat="1" ht="19.5" customHeight="1" spans="1:6">
      <c r="A26" s="1668"/>
      <c r="B26" s="1665" t="s">
        <v>51</v>
      </c>
      <c r="C26" s="1657" t="s">
        <v>15</v>
      </c>
      <c r="D26" s="1661"/>
      <c r="E26" s="1647">
        <v>43519</v>
      </c>
      <c r="F26" s="1669"/>
    </row>
    <row r="27" s="1637" customFormat="1" ht="19.5" customHeight="1" spans="1:6">
      <c r="A27" s="1670"/>
      <c r="B27" s="1665" t="s">
        <v>52</v>
      </c>
      <c r="C27" s="1657" t="s">
        <v>15</v>
      </c>
      <c r="D27" s="1661"/>
      <c r="E27" s="1647">
        <v>43519</v>
      </c>
      <c r="F27" s="1669"/>
    </row>
    <row r="28" s="1637" customFormat="1" ht="19.5" customHeight="1" spans="1:8">
      <c r="A28" s="1671" t="s">
        <v>53</v>
      </c>
      <c r="B28" s="1672" t="s">
        <v>54</v>
      </c>
      <c r="C28" s="1673" t="s">
        <v>15</v>
      </c>
      <c r="D28" s="1673" t="s">
        <v>16</v>
      </c>
      <c r="E28" s="1647">
        <v>43519</v>
      </c>
      <c r="F28" s="1674" t="s">
        <v>55</v>
      </c>
      <c r="H28" s="1667"/>
    </row>
    <row r="29" s="1637" customFormat="1" ht="19.5" customHeight="1" spans="1:8">
      <c r="A29" s="1675"/>
      <c r="B29" s="1672" t="s">
        <v>56</v>
      </c>
      <c r="C29" s="1673" t="s">
        <v>15</v>
      </c>
      <c r="D29" s="1673" t="s">
        <v>16</v>
      </c>
      <c r="E29" s="1647">
        <v>43519</v>
      </c>
      <c r="F29" s="1674" t="s">
        <v>57</v>
      </c>
      <c r="H29" s="1667"/>
    </row>
    <row r="30" s="1637" customFormat="1" ht="19.5" customHeight="1" spans="1:8">
      <c r="A30" s="1675"/>
      <c r="B30" s="1672" t="s">
        <v>58</v>
      </c>
      <c r="C30" s="1659" t="s">
        <v>15</v>
      </c>
      <c r="D30" s="1646"/>
      <c r="E30" s="1647">
        <v>43519</v>
      </c>
      <c r="F30" s="1674" t="s">
        <v>55</v>
      </c>
      <c r="H30" s="1667"/>
    </row>
    <row r="31" s="1637" customFormat="1" ht="19.5" customHeight="1" spans="1:8">
      <c r="A31" s="1675"/>
      <c r="B31" s="1672" t="s">
        <v>59</v>
      </c>
      <c r="C31" s="1659" t="s">
        <v>15</v>
      </c>
      <c r="D31" s="1646"/>
      <c r="E31" s="1647">
        <v>43519</v>
      </c>
      <c r="F31" s="1674" t="s">
        <v>60</v>
      </c>
      <c r="H31" s="1667"/>
    </row>
    <row r="32" s="1637" customFormat="1" ht="19.5" customHeight="1" spans="1:8">
      <c r="A32" s="1675"/>
      <c r="B32" s="1672" t="s">
        <v>61</v>
      </c>
      <c r="C32" s="1657" t="s">
        <v>15</v>
      </c>
      <c r="D32" s="1646"/>
      <c r="E32" s="1647">
        <v>43519</v>
      </c>
      <c r="F32" s="1674"/>
      <c r="H32" s="1667"/>
    </row>
    <row r="33" s="1637" customFormat="1" ht="19.5" customHeight="1" spans="1:8">
      <c r="A33" s="1675"/>
      <c r="B33" s="1672" t="s">
        <v>62</v>
      </c>
      <c r="C33" s="1661" t="s">
        <v>15</v>
      </c>
      <c r="D33" s="1646"/>
      <c r="E33" s="1647">
        <v>43519</v>
      </c>
      <c r="F33" s="1674"/>
      <c r="H33" s="1667"/>
    </row>
    <row r="34" s="1637" customFormat="1" ht="19.5" customHeight="1" spans="1:8">
      <c r="A34" s="1675"/>
      <c r="B34" s="1672" t="s">
        <v>63</v>
      </c>
      <c r="C34" s="1661" t="s">
        <v>15</v>
      </c>
      <c r="D34" s="1657" t="s">
        <v>16</v>
      </c>
      <c r="E34" s="1647">
        <v>43519</v>
      </c>
      <c r="F34" s="1674" t="s">
        <v>64</v>
      </c>
      <c r="H34" s="1667"/>
    </row>
    <row r="35" s="1637" customFormat="1" ht="19.5" customHeight="1" spans="1:8">
      <c r="A35" s="1675"/>
      <c r="B35" s="1672" t="s">
        <v>65</v>
      </c>
      <c r="C35" s="1657" t="s">
        <v>15</v>
      </c>
      <c r="D35" s="1660"/>
      <c r="E35" s="1647">
        <v>43519</v>
      </c>
      <c r="F35" s="1654" t="s">
        <v>66</v>
      </c>
      <c r="H35" s="1667"/>
    </row>
    <row r="36" s="1637" customFormat="1" ht="19.5" customHeight="1" spans="1:8">
      <c r="A36" s="1675"/>
      <c r="B36" s="1672" t="s">
        <v>67</v>
      </c>
      <c r="C36" s="1676" t="s">
        <v>15</v>
      </c>
      <c r="D36" s="1660"/>
      <c r="E36" s="1647">
        <v>43519</v>
      </c>
      <c r="F36" s="1674"/>
      <c r="H36" s="1667"/>
    </row>
    <row r="37" s="1637" customFormat="1" ht="19.5" customHeight="1" spans="1:8">
      <c r="A37" s="1675"/>
      <c r="B37" s="1672" t="s">
        <v>68</v>
      </c>
      <c r="C37" s="1676" t="s">
        <v>15</v>
      </c>
      <c r="D37" s="1660"/>
      <c r="E37" s="1647">
        <v>43519</v>
      </c>
      <c r="F37" s="1674"/>
      <c r="H37" s="1667"/>
    </row>
    <row r="38" s="1637" customFormat="1" ht="19.5" customHeight="1" spans="1:8">
      <c r="A38" s="1677"/>
      <c r="B38" s="1672" t="s">
        <v>69</v>
      </c>
      <c r="C38" s="1657" t="s">
        <v>15</v>
      </c>
      <c r="D38" s="1678" t="s">
        <v>16</v>
      </c>
      <c r="E38" s="1647">
        <v>43519</v>
      </c>
      <c r="F38" s="1674"/>
      <c r="H38" s="1667"/>
    </row>
    <row r="39" s="1637" customFormat="1" ht="19.5" customHeight="1" spans="1:6">
      <c r="A39" s="1679" t="s">
        <v>70</v>
      </c>
      <c r="B39" s="1680" t="s">
        <v>71</v>
      </c>
      <c r="C39" s="1662" t="s">
        <v>15</v>
      </c>
      <c r="D39" s="1649" t="s">
        <v>16</v>
      </c>
      <c r="E39" s="1647">
        <v>43519</v>
      </c>
      <c r="F39" s="1681"/>
    </row>
    <row r="40" s="1637" customFormat="1" ht="19.5" customHeight="1" spans="1:6">
      <c r="A40" s="1682"/>
      <c r="B40" s="1680" t="s">
        <v>72</v>
      </c>
      <c r="C40" s="1649" t="s">
        <v>15</v>
      </c>
      <c r="D40" s="1646"/>
      <c r="E40" s="1647">
        <v>43519</v>
      </c>
      <c r="F40" s="1681" t="s">
        <v>73</v>
      </c>
    </row>
    <row r="41" s="1637" customFormat="1" ht="19.5" customHeight="1" spans="1:6">
      <c r="A41" s="1682"/>
      <c r="B41" s="1680" t="s">
        <v>74</v>
      </c>
      <c r="C41" s="1683" t="s">
        <v>15</v>
      </c>
      <c r="D41" s="1646"/>
      <c r="E41" s="1647">
        <v>43519</v>
      </c>
      <c r="F41" s="1654" t="s">
        <v>75</v>
      </c>
    </row>
    <row r="42" s="1637" customFormat="1" ht="19.5" customHeight="1" spans="1:6">
      <c r="A42" s="1682"/>
      <c r="B42" s="1680" t="s">
        <v>76</v>
      </c>
      <c r="C42" s="1684" t="s">
        <v>15</v>
      </c>
      <c r="D42" s="1646"/>
      <c r="E42" s="1647">
        <v>43519</v>
      </c>
      <c r="F42" s="1681" t="s">
        <v>77</v>
      </c>
    </row>
    <row r="43" s="1637" customFormat="1" ht="19.5" customHeight="1" spans="1:6">
      <c r="A43" s="1682"/>
      <c r="B43" s="1680" t="s">
        <v>78</v>
      </c>
      <c r="C43" s="1684" t="s">
        <v>15</v>
      </c>
      <c r="D43" s="1646"/>
      <c r="E43" s="1647">
        <v>43519</v>
      </c>
      <c r="F43" s="1681" t="s">
        <v>79</v>
      </c>
    </row>
    <row r="44" s="1637" customFormat="1" ht="19.5" customHeight="1" spans="1:6">
      <c r="A44" s="1682"/>
      <c r="B44" s="1680" t="s">
        <v>80</v>
      </c>
      <c r="C44" s="1684" t="s">
        <v>15</v>
      </c>
      <c r="D44" s="1646"/>
      <c r="E44" s="1647">
        <v>43519</v>
      </c>
      <c r="F44" s="1681" t="s">
        <v>81</v>
      </c>
    </row>
    <row r="45" s="1637" customFormat="1" ht="19.5" customHeight="1" spans="1:6">
      <c r="A45" s="1682"/>
      <c r="B45" s="1680" t="s">
        <v>82</v>
      </c>
      <c r="C45" s="1684" t="s">
        <v>15</v>
      </c>
      <c r="D45" s="1646"/>
      <c r="E45" s="1647">
        <v>43519</v>
      </c>
      <c r="F45" s="1681"/>
    </row>
    <row r="46" s="1637" customFormat="1" ht="19.5" customHeight="1" spans="1:6">
      <c r="A46" s="1682"/>
      <c r="B46" s="1680" t="s">
        <v>83</v>
      </c>
      <c r="C46" s="1662" t="s">
        <v>15</v>
      </c>
      <c r="D46" s="1649" t="s">
        <v>16</v>
      </c>
      <c r="E46" s="1647">
        <v>43519</v>
      </c>
      <c r="F46" s="1681"/>
    </row>
    <row r="47" s="1637" customFormat="1" ht="19.5" customHeight="1" spans="1:6">
      <c r="A47" s="1682"/>
      <c r="B47" s="1680" t="s">
        <v>84</v>
      </c>
      <c r="C47" s="1662" t="s">
        <v>15</v>
      </c>
      <c r="D47" s="1646"/>
      <c r="E47" s="1647">
        <v>43519</v>
      </c>
      <c r="F47" s="1681" t="s">
        <v>85</v>
      </c>
    </row>
    <row r="48" s="1637" customFormat="1" ht="19.5" customHeight="1" spans="1:6">
      <c r="A48" s="1682"/>
      <c r="B48" s="1680" t="s">
        <v>86</v>
      </c>
      <c r="C48" s="1676" t="s">
        <v>15</v>
      </c>
      <c r="D48" s="1646"/>
      <c r="E48" s="1647">
        <v>43519</v>
      </c>
      <c r="F48" s="1681"/>
    </row>
    <row r="49" s="1637" customFormat="1" ht="19.5" customHeight="1" spans="1:6">
      <c r="A49" s="1682"/>
      <c r="B49" s="1680" t="s">
        <v>87</v>
      </c>
      <c r="C49" s="1662" t="s">
        <v>15</v>
      </c>
      <c r="D49" s="1646"/>
      <c r="E49" s="1647">
        <v>43519</v>
      </c>
      <c r="F49" s="1681"/>
    </row>
    <row r="50" s="1637" customFormat="1" ht="19.5" customHeight="1" spans="1:6">
      <c r="A50" s="1682"/>
      <c r="B50" s="1680" t="s">
        <v>88</v>
      </c>
      <c r="C50" s="1661" t="s">
        <v>15</v>
      </c>
      <c r="D50" s="1646"/>
      <c r="E50" s="1647">
        <v>43519</v>
      </c>
      <c r="F50" s="1681"/>
    </row>
    <row r="51" s="1637" customFormat="1" ht="19.5" customHeight="1" spans="1:6">
      <c r="A51" s="1682"/>
      <c r="B51" s="1680" t="s">
        <v>89</v>
      </c>
      <c r="C51" s="1661" t="s">
        <v>15</v>
      </c>
      <c r="D51" s="1646"/>
      <c r="E51" s="1647">
        <v>43519</v>
      </c>
      <c r="F51" s="1681"/>
    </row>
    <row r="52" s="1637" customFormat="1" ht="19.5" customHeight="1" spans="1:6">
      <c r="A52" s="1682"/>
      <c r="B52" s="1680" t="s">
        <v>90</v>
      </c>
      <c r="C52" s="1685" t="s">
        <v>15</v>
      </c>
      <c r="D52" s="1646"/>
      <c r="E52" s="1647">
        <v>43588</v>
      </c>
      <c r="F52" s="1681"/>
    </row>
    <row r="53" s="1637" customFormat="1" ht="19.5" customHeight="1" spans="1:6">
      <c r="A53" s="1682"/>
      <c r="B53" s="1680" t="s">
        <v>91</v>
      </c>
      <c r="C53" s="1686" t="s">
        <v>15</v>
      </c>
      <c r="D53" s="1646"/>
      <c r="E53" s="1647">
        <v>43745</v>
      </c>
      <c r="F53" s="1681"/>
    </row>
    <row r="54" s="1637" customFormat="1" ht="19.5" customHeight="1" spans="1:6">
      <c r="A54" s="1687"/>
      <c r="B54" s="1688" t="s">
        <v>92</v>
      </c>
      <c r="C54" s="1689" t="s">
        <v>15</v>
      </c>
      <c r="D54" s="1690"/>
      <c r="E54" s="1691">
        <v>43519</v>
      </c>
      <c r="F54" s="1692" t="s">
        <v>93</v>
      </c>
    </row>
    <row r="55" s="1637" customFormat="1" ht="19.5" customHeight="1" spans="1:6">
      <c r="A55" s="1687"/>
      <c r="B55" s="1693" t="s">
        <v>94</v>
      </c>
      <c r="C55" s="1694" t="s">
        <v>15</v>
      </c>
      <c r="D55" s="1695"/>
      <c r="E55" s="1691">
        <v>43519</v>
      </c>
      <c r="F55" s="1696"/>
    </row>
    <row r="56" s="1637" customFormat="1" ht="19.5" customHeight="1" spans="1:6">
      <c r="A56" s="1697"/>
      <c r="B56" s="1583"/>
      <c r="C56" s="1698"/>
      <c r="D56" s="1699"/>
      <c r="E56" s="1583"/>
      <c r="F56" s="1638"/>
    </row>
    <row r="57" s="1637" customFormat="1" ht="19.5" customHeight="1" spans="1:6">
      <c r="A57" s="1697"/>
      <c r="B57" s="1583"/>
      <c r="C57" s="1699"/>
      <c r="D57" s="1699"/>
      <c r="E57" s="1583"/>
      <c r="F57" s="1638"/>
    </row>
    <row r="58" s="1637" customFormat="1" ht="19.5" customHeight="1" spans="1:6">
      <c r="A58" s="1697"/>
      <c r="B58" s="1583"/>
      <c r="C58" s="1699"/>
      <c r="D58" s="1699"/>
      <c r="E58" s="1583"/>
      <c r="F58" s="1638"/>
    </row>
    <row r="59" s="1637" customFormat="1" ht="19.5" customHeight="1" spans="1:6">
      <c r="A59" s="1697"/>
      <c r="B59" s="1583"/>
      <c r="C59" s="1699"/>
      <c r="D59" s="1699"/>
      <c r="E59" s="1583"/>
      <c r="F59" s="1638"/>
    </row>
    <row r="60" s="1637" customFormat="1" ht="19.5" customHeight="1" spans="1:6">
      <c r="A60" s="1700"/>
      <c r="B60" s="1583"/>
      <c r="C60" s="1699"/>
      <c r="D60" s="1699"/>
      <c r="E60" s="1583"/>
      <c r="F60" s="1638"/>
    </row>
    <row r="61" s="1637" customFormat="1" ht="19.5" customHeight="1" spans="1:6">
      <c r="A61" s="1700"/>
      <c r="B61" s="1583"/>
      <c r="C61" s="1699"/>
      <c r="D61" s="1699"/>
      <c r="E61" s="1583"/>
      <c r="F61" s="1638"/>
    </row>
    <row r="62" spans="1:4">
      <c r="A62" s="1701"/>
      <c r="C62" s="1699"/>
      <c r="D62" s="1699"/>
    </row>
    <row r="63" spans="3:4">
      <c r="C63" s="1699"/>
      <c r="D63" s="1699"/>
    </row>
    <row r="64" spans="3:6">
      <c r="C64" s="1699"/>
      <c r="D64" s="1699"/>
      <c r="F64" s="1583"/>
    </row>
    <row r="65" spans="3:6">
      <c r="C65" s="1699"/>
      <c r="D65" s="1699"/>
      <c r="F65" s="1583"/>
    </row>
    <row r="66" spans="3:6">
      <c r="C66" s="1699"/>
      <c r="D66" s="1699"/>
      <c r="F66" s="1583"/>
    </row>
    <row r="67" spans="3:6">
      <c r="C67" s="1699"/>
      <c r="D67" s="1699"/>
      <c r="F67" s="1583"/>
    </row>
    <row r="68" spans="3:6">
      <c r="C68" s="1699"/>
      <c r="D68" s="1699"/>
      <c r="F68" s="1583"/>
    </row>
    <row r="69" spans="3:6">
      <c r="C69" s="1699"/>
      <c r="D69" s="1699"/>
      <c r="F69" s="1583"/>
    </row>
    <row r="70" spans="3:6">
      <c r="C70" s="1699"/>
      <c r="D70" s="1699"/>
      <c r="F70" s="1583"/>
    </row>
    <row r="71" spans="3:6">
      <c r="C71" s="1699"/>
      <c r="D71" s="1699"/>
      <c r="F71" s="1583"/>
    </row>
    <row r="72" spans="3:6">
      <c r="C72" s="1699"/>
      <c r="D72" s="1699"/>
      <c r="F72" s="1583"/>
    </row>
    <row r="73" spans="3:6">
      <c r="C73" s="1699"/>
      <c r="D73" s="1699"/>
      <c r="F73" s="1583"/>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19" sqref="$A19:$XFD19"/>
    </sheetView>
  </sheetViews>
  <sheetFormatPr defaultColWidth="8" defaultRowHeight="14.25"/>
  <cols>
    <col min="1" max="1" width="17.25" style="1583" customWidth="1"/>
    <col min="2" max="2" width="17.875" style="1583" customWidth="1"/>
    <col min="3" max="3" width="28.75" style="1583" customWidth="1"/>
    <col min="4" max="4" width="32.875" style="1583" customWidth="1"/>
    <col min="5" max="5" width="23.625" style="1583" customWidth="1"/>
    <col min="6" max="6" width="28.125" style="1583" customWidth="1"/>
    <col min="7" max="16384" width="8" style="1583"/>
  </cols>
  <sheetData>
    <row r="1" s="1594" customFormat="1" ht="35.1" customHeight="1" spans="1:6">
      <c r="A1" s="1600" t="s">
        <v>95</v>
      </c>
      <c r="B1" s="1600"/>
      <c r="C1" s="1600"/>
      <c r="D1" s="1600"/>
      <c r="E1" s="1600"/>
      <c r="F1" s="1600"/>
    </row>
    <row r="2" s="1595" customFormat="1" ht="26.1" customHeight="1" spans="1:6">
      <c r="A2" s="1601"/>
      <c r="B2" s="1602" t="s">
        <v>96</v>
      </c>
      <c r="C2" s="1603"/>
      <c r="D2" s="1603"/>
      <c r="E2" s="1603"/>
      <c r="F2" s="1604"/>
    </row>
    <row r="3" s="1595" customFormat="1" ht="21.95" customHeight="1" spans="1:6">
      <c r="A3" s="1605"/>
      <c r="B3" s="1604" t="s">
        <v>97</v>
      </c>
      <c r="C3" s="1604"/>
      <c r="D3" s="1604"/>
      <c r="E3" s="1604"/>
      <c r="F3" s="1604" t="s">
        <v>1</v>
      </c>
    </row>
    <row r="4" ht="17.1" customHeight="1" spans="1:19">
      <c r="A4" s="1606"/>
      <c r="B4" s="1607"/>
      <c r="C4" s="1607"/>
      <c r="D4" s="1607"/>
      <c r="E4" s="1607"/>
      <c r="F4" s="1607"/>
      <c r="G4" s="1607"/>
      <c r="H4" s="1607"/>
      <c r="I4" s="1607"/>
      <c r="J4" s="1607"/>
      <c r="K4" s="1607"/>
      <c r="L4" s="1607"/>
      <c r="M4" s="1607"/>
      <c r="N4" s="1606"/>
      <c r="O4" s="1606"/>
      <c r="P4" s="1636"/>
      <c r="Q4" s="1636"/>
      <c r="R4" s="1636"/>
      <c r="S4" s="1636"/>
    </row>
    <row r="5" s="1596" customFormat="1" ht="47.25" customHeight="1" spans="1:8">
      <c r="A5" s="1608" t="s">
        <v>98</v>
      </c>
      <c r="B5" s="1608"/>
      <c r="C5" s="1608"/>
      <c r="D5" s="1608"/>
      <c r="E5" s="1608"/>
      <c r="F5" s="1609" t="s">
        <v>99</v>
      </c>
      <c r="G5" s="1610"/>
      <c r="H5" s="1610"/>
    </row>
    <row r="6" s="1596" customFormat="1" spans="1:8">
      <c r="A6" s="1611" t="s">
        <v>100</v>
      </c>
      <c r="B6" s="1612" t="s">
        <v>95</v>
      </c>
      <c r="C6" s="1612"/>
      <c r="D6" s="1612"/>
      <c r="E6" s="1612"/>
      <c r="F6" s="1612"/>
      <c r="G6" s="1610"/>
      <c r="H6" s="1610"/>
    </row>
    <row r="7" s="1596" customFormat="1" spans="1:8">
      <c r="A7" s="1611" t="s">
        <v>101</v>
      </c>
      <c r="B7" s="1613" t="s">
        <v>102</v>
      </c>
      <c r="C7" s="1613"/>
      <c r="D7" s="1613"/>
      <c r="E7" s="1613"/>
      <c r="F7" s="1613"/>
      <c r="G7" s="1610"/>
      <c r="H7" s="1610"/>
    </row>
    <row r="8" s="1596" customFormat="1" spans="1:8">
      <c r="A8" s="1611" t="s">
        <v>103</v>
      </c>
      <c r="B8" s="1614" t="s">
        <v>104</v>
      </c>
      <c r="C8" s="1615"/>
      <c r="D8" s="1615"/>
      <c r="E8" s="1615"/>
      <c r="F8" s="1616"/>
      <c r="G8" s="1610"/>
      <c r="H8" s="1610"/>
    </row>
    <row r="9" s="1596" customFormat="1" ht="17.25" customHeight="1" spans="1:8">
      <c r="A9" s="1617" t="s">
        <v>105</v>
      </c>
      <c r="B9" s="1617" t="s">
        <v>106</v>
      </c>
      <c r="C9" s="1617" t="s">
        <v>107</v>
      </c>
      <c r="D9" s="1617" t="s">
        <v>108</v>
      </c>
      <c r="E9" s="1617" t="s">
        <v>109</v>
      </c>
      <c r="F9" s="1617" t="s">
        <v>110</v>
      </c>
      <c r="G9" s="1610"/>
      <c r="H9" s="1610"/>
    </row>
    <row r="10" s="1596" customFormat="1" ht="17.25" customHeight="1" spans="1:8">
      <c r="A10" s="1618" t="s">
        <v>111</v>
      </c>
      <c r="B10" s="1618" t="s">
        <v>112</v>
      </c>
      <c r="C10" s="1618" t="s">
        <v>113</v>
      </c>
      <c r="D10" s="1619" t="s">
        <v>114</v>
      </c>
      <c r="E10" s="1619">
        <v>2355609070</v>
      </c>
      <c r="F10" s="1620" t="s">
        <v>115</v>
      </c>
      <c r="G10" s="1610"/>
      <c r="H10" s="1610"/>
    </row>
    <row r="11" s="1596" customFormat="1" ht="17.25" customHeight="1" spans="1:8">
      <c r="A11" s="1618" t="s">
        <v>116</v>
      </c>
      <c r="B11" s="1618" t="s">
        <v>117</v>
      </c>
      <c r="C11" s="1618" t="s">
        <v>118</v>
      </c>
      <c r="D11" s="1619" t="s">
        <v>119</v>
      </c>
      <c r="E11" s="1619">
        <v>2355609076</v>
      </c>
      <c r="F11" s="1620" t="s">
        <v>120</v>
      </c>
      <c r="G11" s="1610"/>
      <c r="H11" s="1610"/>
    </row>
    <row r="12" s="1596" customFormat="1" ht="17.25" customHeight="1" spans="1:8">
      <c r="A12" s="1618" t="s">
        <v>121</v>
      </c>
      <c r="B12" s="1618" t="s">
        <v>122</v>
      </c>
      <c r="C12" s="1618">
        <v>18025387451</v>
      </c>
      <c r="D12" s="1619" t="s">
        <v>123</v>
      </c>
      <c r="E12" s="1621">
        <v>2355609077</v>
      </c>
      <c r="F12" s="1622"/>
      <c r="G12" s="1610"/>
      <c r="H12" s="1610"/>
    </row>
    <row r="13" s="1596" customFormat="1" ht="17.25" customHeight="1" spans="1:8">
      <c r="A13" s="1618" t="s">
        <v>121</v>
      </c>
      <c r="B13" s="1618" t="s">
        <v>124</v>
      </c>
      <c r="C13" s="1618">
        <v>18038022418</v>
      </c>
      <c r="D13" s="1619" t="s">
        <v>123</v>
      </c>
      <c r="E13" s="1621">
        <v>2355609089</v>
      </c>
      <c r="F13" s="1622"/>
      <c r="G13" s="1610"/>
      <c r="H13" s="1610"/>
    </row>
    <row r="14" s="1596" customFormat="1" ht="17.25" customHeight="1" spans="1:8">
      <c r="A14" s="1618" t="s">
        <v>125</v>
      </c>
      <c r="B14" s="1618" t="s">
        <v>126</v>
      </c>
      <c r="C14" s="1618">
        <v>18023587452</v>
      </c>
      <c r="D14" s="1619" t="s">
        <v>119</v>
      </c>
      <c r="E14" s="1621">
        <v>2355609074</v>
      </c>
      <c r="F14" s="1620" t="s">
        <v>127</v>
      </c>
      <c r="G14" s="1610"/>
      <c r="H14" s="1610"/>
    </row>
    <row r="15" s="1596" customFormat="1" ht="17.25" customHeight="1" spans="1:8">
      <c r="A15" s="1618" t="s">
        <v>125</v>
      </c>
      <c r="B15" s="1618" t="s">
        <v>128</v>
      </c>
      <c r="C15" s="1618">
        <v>18025387437</v>
      </c>
      <c r="D15" s="1619" t="s">
        <v>119</v>
      </c>
      <c r="E15" s="1621">
        <v>2355609072</v>
      </c>
      <c r="F15" s="1622"/>
      <c r="G15" s="1610"/>
      <c r="H15" s="1610"/>
    </row>
    <row r="16" s="1596" customFormat="1" ht="17.25" customHeight="1" spans="1:8">
      <c r="A16" s="1618" t="s">
        <v>125</v>
      </c>
      <c r="B16" s="1618" t="s">
        <v>129</v>
      </c>
      <c r="C16" s="1618" t="s">
        <v>130</v>
      </c>
      <c r="D16" s="1619" t="s">
        <v>119</v>
      </c>
      <c r="E16" s="1621">
        <v>1535816966</v>
      </c>
      <c r="F16" s="1622" t="s">
        <v>131</v>
      </c>
      <c r="G16" s="1610"/>
      <c r="H16" s="1610"/>
    </row>
    <row r="17" s="1596" customFormat="1" ht="17.25" customHeight="1" spans="1:8">
      <c r="A17" s="1618" t="s">
        <v>125</v>
      </c>
      <c r="B17" s="1618" t="s">
        <v>132</v>
      </c>
      <c r="C17" s="1618" t="s">
        <v>133</v>
      </c>
      <c r="D17" s="1619" t="s">
        <v>119</v>
      </c>
      <c r="E17" s="1621">
        <v>2355609084</v>
      </c>
      <c r="F17" s="1622" t="s">
        <v>134</v>
      </c>
      <c r="G17" s="1610"/>
      <c r="H17" s="1610"/>
    </row>
    <row r="18" s="1596" customFormat="1" ht="17.25" customHeight="1" spans="1:8">
      <c r="A18" s="1618" t="s">
        <v>125</v>
      </c>
      <c r="B18" s="1618" t="s">
        <v>135</v>
      </c>
      <c r="C18" s="1618">
        <v>18018749283</v>
      </c>
      <c r="D18" s="1619" t="s">
        <v>119</v>
      </c>
      <c r="E18" s="1621">
        <v>2355609083</v>
      </c>
      <c r="F18" s="1623" t="s">
        <v>136</v>
      </c>
      <c r="G18" s="1610"/>
      <c r="H18" s="1610"/>
    </row>
    <row r="19" s="1596" customFormat="1" ht="17.25" customHeight="1" spans="1:8">
      <c r="A19" s="1618" t="s">
        <v>125</v>
      </c>
      <c r="B19" s="1618" t="s">
        <v>137</v>
      </c>
      <c r="C19" s="1618">
        <v>18002569463</v>
      </c>
      <c r="D19" s="1619" t="s">
        <v>119</v>
      </c>
      <c r="E19" s="1621">
        <v>2355609085</v>
      </c>
      <c r="F19" s="1622" t="s">
        <v>138</v>
      </c>
      <c r="G19" s="1610"/>
      <c r="H19" s="1610"/>
    </row>
    <row r="20" s="1596" customFormat="1" ht="17.25" customHeight="1" spans="1:8">
      <c r="A20" s="1618" t="s">
        <v>125</v>
      </c>
      <c r="B20" s="1618" t="s">
        <v>139</v>
      </c>
      <c r="C20" s="1618">
        <v>18025387450</v>
      </c>
      <c r="D20" s="1619" t="s">
        <v>119</v>
      </c>
      <c r="E20" s="1621">
        <v>2355609072</v>
      </c>
      <c r="F20" s="1622"/>
      <c r="G20" s="1610"/>
      <c r="H20" s="1610"/>
    </row>
    <row r="21" s="1596" customFormat="1" ht="17.25" customHeight="1" spans="1:8">
      <c r="A21" s="1618" t="s">
        <v>140</v>
      </c>
      <c r="B21" s="1618" t="s">
        <v>141</v>
      </c>
      <c r="C21" s="1618">
        <v>18038054438</v>
      </c>
      <c r="D21" s="1624" t="s">
        <v>142</v>
      </c>
      <c r="E21" s="1625"/>
      <c r="F21" s="1619"/>
      <c r="G21" s="1610"/>
      <c r="H21" s="1610"/>
    </row>
    <row r="22" s="1596" customFormat="1" ht="17.25" customHeight="1" spans="1:8">
      <c r="A22" s="1618" t="s">
        <v>143</v>
      </c>
      <c r="B22" s="1618" t="s">
        <v>144</v>
      </c>
      <c r="C22" s="1618">
        <v>18038021758</v>
      </c>
      <c r="D22" s="1619" t="s">
        <v>145</v>
      </c>
      <c r="E22" s="1619">
        <v>2355609079</v>
      </c>
      <c r="F22" s="1619"/>
      <c r="G22" s="1610"/>
      <c r="H22" s="1610"/>
    </row>
    <row r="23" s="1596" customFormat="1" ht="17.25" customHeight="1" spans="1:8">
      <c r="A23" s="1618" t="s">
        <v>146</v>
      </c>
      <c r="B23" s="1618" t="s">
        <v>147</v>
      </c>
      <c r="C23" s="1618">
        <v>18035022408</v>
      </c>
      <c r="D23" s="1619" t="s">
        <v>148</v>
      </c>
      <c r="E23" s="1619">
        <v>2355609080</v>
      </c>
      <c r="F23" s="1619"/>
      <c r="G23" s="1610"/>
      <c r="H23" s="1610"/>
    </row>
    <row r="24" s="1596" customFormat="1" ht="17.25" customHeight="1" spans="1:8">
      <c r="A24" s="1618" t="s">
        <v>149</v>
      </c>
      <c r="B24" s="1618" t="s">
        <v>150</v>
      </c>
      <c r="C24" s="1618"/>
      <c r="D24" s="1619" t="s">
        <v>151</v>
      </c>
      <c r="E24" s="1619" t="s">
        <v>152</v>
      </c>
      <c r="F24" s="1626"/>
      <c r="G24" s="1610"/>
      <c r="H24" s="1610"/>
    </row>
    <row r="25" s="1596" customFormat="1" ht="17.25" customHeight="1" spans="1:8">
      <c r="A25" s="1618" t="s">
        <v>153</v>
      </c>
      <c r="B25" s="1618" t="s">
        <v>154</v>
      </c>
      <c r="C25" s="1618">
        <v>18038021738</v>
      </c>
      <c r="D25" s="1619" t="s">
        <v>155</v>
      </c>
      <c r="E25" s="1619">
        <v>2355609081</v>
      </c>
      <c r="F25" s="1619"/>
      <c r="G25" s="1610"/>
      <c r="H25" s="1610"/>
    </row>
    <row r="26" s="1596" customFormat="1" ht="17.25" customHeight="1" spans="1:8">
      <c r="A26" s="1618" t="s">
        <v>156</v>
      </c>
      <c r="B26" s="1618" t="s">
        <v>157</v>
      </c>
      <c r="C26" s="1618">
        <v>18038023508</v>
      </c>
      <c r="D26" s="1619" t="s">
        <v>158</v>
      </c>
      <c r="E26" s="1619">
        <v>2355609083</v>
      </c>
      <c r="F26" s="1619"/>
      <c r="G26" s="1610"/>
      <c r="H26" s="1610"/>
    </row>
    <row r="27" s="1597" customFormat="1" ht="28.5" customHeight="1" spans="1:8">
      <c r="A27" s="1627" t="s">
        <v>159</v>
      </c>
      <c r="B27" s="1627"/>
      <c r="G27" s="1628"/>
      <c r="H27" s="1628"/>
    </row>
    <row r="28" s="1596" customFormat="1" spans="1:8">
      <c r="A28" s="1629" t="s">
        <v>160</v>
      </c>
      <c r="B28" s="1629"/>
      <c r="C28" s="1629"/>
      <c r="D28" s="1630" t="s">
        <v>161</v>
      </c>
      <c r="E28" s="1630"/>
      <c r="G28" s="1610"/>
      <c r="H28" s="1610"/>
    </row>
    <row r="29" s="1596" customFormat="1" spans="1:8">
      <c r="A29" s="1629" t="s">
        <v>162</v>
      </c>
      <c r="B29" s="1629"/>
      <c r="C29" s="1629"/>
      <c r="D29" s="1630"/>
      <c r="E29" s="1630"/>
      <c r="G29" s="1610"/>
      <c r="H29" s="1610"/>
    </row>
    <row r="30" s="1596" customFormat="1" spans="1:8">
      <c r="A30" s="1629"/>
      <c r="B30" s="1629"/>
      <c r="C30" s="1629"/>
      <c r="D30" s="1630"/>
      <c r="E30" s="1630"/>
      <c r="G30" s="1610"/>
      <c r="H30" s="1610"/>
    </row>
    <row r="31" s="1596" customFormat="1" spans="1:8">
      <c r="A31" s="1629" t="s">
        <v>163</v>
      </c>
      <c r="B31" s="1629"/>
      <c r="C31" s="1629"/>
      <c r="D31" s="1630" t="s">
        <v>161</v>
      </c>
      <c r="E31" s="1630"/>
      <c r="G31" s="1610"/>
      <c r="H31" s="1610"/>
    </row>
    <row r="32" s="1596" customFormat="1" spans="1:8">
      <c r="A32" s="1629" t="s">
        <v>164</v>
      </c>
      <c r="B32" s="1629"/>
      <c r="C32" s="1629"/>
      <c r="D32" s="1630"/>
      <c r="E32" s="1630"/>
      <c r="G32" s="1610"/>
      <c r="H32" s="1610"/>
    </row>
    <row r="33" s="1596" customFormat="1" ht="12.95" customHeight="1" spans="1:8">
      <c r="A33" s="1629"/>
      <c r="B33" s="1629"/>
      <c r="C33" s="1629"/>
      <c r="D33" s="1630"/>
      <c r="E33" s="1630"/>
      <c r="G33" s="1610"/>
      <c r="H33" s="1610"/>
    </row>
    <row r="34" s="1596" customFormat="1" spans="1:8">
      <c r="A34" s="1629"/>
      <c r="B34" s="1629"/>
      <c r="C34" s="1629"/>
      <c r="D34" s="1630"/>
      <c r="E34" s="1630"/>
      <c r="G34" s="1610"/>
      <c r="H34" s="1610"/>
    </row>
    <row r="35" s="1596" customFormat="1" spans="1:8">
      <c r="A35" s="1629" t="s">
        <v>165</v>
      </c>
      <c r="B35" s="1629"/>
      <c r="C35" s="1629"/>
      <c r="D35" s="1630" t="s">
        <v>166</v>
      </c>
      <c r="E35" s="1630"/>
      <c r="G35" s="1610"/>
      <c r="H35" s="1610"/>
    </row>
    <row r="36" s="1596" customFormat="1" spans="1:8">
      <c r="A36" s="1629" t="s">
        <v>167</v>
      </c>
      <c r="B36" s="1610"/>
      <c r="C36" s="1610"/>
      <c r="D36" s="1610"/>
      <c r="E36" s="1610"/>
      <c r="G36" s="1610"/>
      <c r="H36" s="1610"/>
    </row>
    <row r="37" s="1596" customFormat="1" spans="1:8">
      <c r="A37" s="1629"/>
      <c r="B37" s="1610"/>
      <c r="C37" s="1610"/>
      <c r="D37" s="1610"/>
      <c r="E37" s="1610"/>
      <c r="G37" s="1610"/>
      <c r="H37" s="1610"/>
    </row>
    <row r="38" s="1596" customFormat="1" spans="1:8">
      <c r="A38" s="1630"/>
      <c r="B38" s="1610"/>
      <c r="C38" s="1610"/>
      <c r="D38" s="1610"/>
      <c r="E38" s="1610"/>
      <c r="G38" s="1610"/>
      <c r="H38" s="1610"/>
    </row>
    <row r="39" s="1598" customFormat="1" spans="1:8">
      <c r="A39" s="1631" t="s">
        <v>168</v>
      </c>
      <c r="D39" s="1598" t="s">
        <v>169</v>
      </c>
      <c r="G39" s="1630"/>
      <c r="H39" s="1630"/>
    </row>
    <row r="40" s="1598" customFormat="1" spans="1:8">
      <c r="A40" s="1598" t="s">
        <v>170</v>
      </c>
      <c r="G40" s="1630"/>
      <c r="H40" s="1630"/>
    </row>
    <row r="41" s="1596" customFormat="1" ht="12.75" spans="7:8">
      <c r="G41" s="1610"/>
      <c r="H41" s="1610"/>
    </row>
    <row r="42" s="1599" customFormat="1" ht="20.25" customHeight="1" spans="1:4">
      <c r="A42" s="1632" t="s">
        <v>171</v>
      </c>
      <c r="D42" s="1632" t="s">
        <v>172</v>
      </c>
    </row>
    <row r="44" spans="1:4">
      <c r="A44" s="1633"/>
      <c r="C44" s="1633"/>
      <c r="D44" s="1633"/>
    </row>
    <row r="45" s="1596" customFormat="1" spans="1:8">
      <c r="A45" s="1634" t="s">
        <v>173</v>
      </c>
      <c r="B45" s="1634"/>
      <c r="C45" s="1634"/>
      <c r="D45" s="1635" t="s">
        <v>174</v>
      </c>
      <c r="E45" s="1630"/>
      <c r="G45" s="1610"/>
      <c r="H45" s="1610"/>
    </row>
    <row r="46" s="1596" customFormat="1" spans="1:8">
      <c r="A46" s="1634" t="s">
        <v>175</v>
      </c>
      <c r="B46" s="1634"/>
      <c r="C46" s="1634"/>
      <c r="D46" s="1635"/>
      <c r="E46" s="1630"/>
      <c r="G46" s="1610"/>
      <c r="H46" s="1610"/>
    </row>
    <row r="47" s="1596" customFormat="1" spans="1:8">
      <c r="A47" s="1634" t="s">
        <v>176</v>
      </c>
      <c r="B47" s="1634"/>
      <c r="C47" s="1634"/>
      <c r="D47" s="1635"/>
      <c r="E47" s="1630"/>
      <c r="G47" s="1610"/>
      <c r="H47" s="161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591" t="s">
        <v>11</v>
      </c>
      <c r="B1" s="1591"/>
      <c r="C1" s="1591"/>
      <c r="D1" s="1591"/>
      <c r="E1" s="1591"/>
      <c r="F1" s="1591"/>
      <c r="G1" s="1591"/>
      <c r="H1" s="1591"/>
      <c r="I1" s="1591"/>
      <c r="J1" s="1591"/>
    </row>
    <row r="2" ht="57" customHeight="1" spans="1:10">
      <c r="A2" s="1592" t="s">
        <v>177</v>
      </c>
      <c r="B2" s="1592"/>
      <c r="C2" s="1592"/>
      <c r="D2" s="1592"/>
      <c r="E2" s="1592"/>
      <c r="F2" s="1592"/>
      <c r="G2" s="1592"/>
      <c r="H2" s="1592"/>
      <c r="I2" s="1592"/>
      <c r="J2" s="1592"/>
    </row>
    <row r="3" ht="47.25" customHeight="1" spans="1:10">
      <c r="A3" s="1593" t="s">
        <v>178</v>
      </c>
      <c r="B3" s="1593"/>
      <c r="C3" s="1593"/>
      <c r="D3" s="1593"/>
      <c r="E3" s="1593"/>
      <c r="F3" s="1593"/>
      <c r="G3" s="1593"/>
      <c r="H3" s="1593"/>
      <c r="I3" s="1593"/>
      <c r="J3" s="1593"/>
    </row>
    <row r="4" ht="82.5" customHeight="1" spans="1:10">
      <c r="A4" s="1593" t="s">
        <v>179</v>
      </c>
      <c r="B4" s="1593"/>
      <c r="C4" s="1593"/>
      <c r="D4" s="1593"/>
      <c r="E4" s="1593"/>
      <c r="F4" s="1593"/>
      <c r="G4" s="1593"/>
      <c r="H4" s="1593"/>
      <c r="I4" s="1593"/>
      <c r="J4" s="1593"/>
    </row>
    <row r="5" ht="50.25" customHeight="1" spans="1:10">
      <c r="A5" s="1593" t="s">
        <v>180</v>
      </c>
      <c r="B5" s="1593"/>
      <c r="C5" s="1593"/>
      <c r="D5" s="1593"/>
      <c r="E5" s="1593"/>
      <c r="F5" s="1593"/>
      <c r="G5" s="1593"/>
      <c r="H5" s="1593"/>
      <c r="I5" s="1593"/>
      <c r="J5" s="1593"/>
    </row>
    <row r="6" ht="83.25" customHeight="1" spans="1:10">
      <c r="A6" s="1593" t="s">
        <v>181</v>
      </c>
      <c r="B6" s="1593"/>
      <c r="C6" s="1593"/>
      <c r="D6" s="1593"/>
      <c r="E6" s="1593"/>
      <c r="F6" s="1593"/>
      <c r="G6" s="1593"/>
      <c r="H6" s="1593"/>
      <c r="I6" s="1593"/>
      <c r="J6" s="1593"/>
    </row>
    <row r="7" ht="40.5" customHeight="1" spans="1:10">
      <c r="A7" s="1593" t="s">
        <v>182</v>
      </c>
      <c r="B7" s="1593"/>
      <c r="C7" s="1593"/>
      <c r="D7" s="1593"/>
      <c r="E7" s="1593"/>
      <c r="F7" s="1593"/>
      <c r="G7" s="1593"/>
      <c r="H7" s="1593"/>
      <c r="I7" s="1593"/>
      <c r="J7" s="1593"/>
    </row>
    <row r="8" ht="73.5" customHeight="1" spans="1:10">
      <c r="A8" s="1593" t="s">
        <v>183</v>
      </c>
      <c r="B8" s="1593"/>
      <c r="C8" s="1593"/>
      <c r="D8" s="1593"/>
      <c r="E8" s="1593"/>
      <c r="F8" s="1593"/>
      <c r="G8" s="1593"/>
      <c r="H8" s="1593"/>
      <c r="I8" s="1593"/>
      <c r="J8" s="1593"/>
    </row>
    <row r="9" ht="51" customHeight="1" spans="1:10">
      <c r="A9" s="1593" t="s">
        <v>184</v>
      </c>
      <c r="B9" s="1593"/>
      <c r="C9" s="1593"/>
      <c r="D9" s="1593"/>
      <c r="E9" s="1593"/>
      <c r="F9" s="1593"/>
      <c r="G9" s="1593"/>
      <c r="H9" s="1593"/>
      <c r="I9" s="1593"/>
      <c r="J9" s="1593"/>
    </row>
    <row r="10" ht="32.25" customHeight="1" spans="1:10">
      <c r="A10" s="1593" t="s">
        <v>185</v>
      </c>
      <c r="B10" s="1593"/>
      <c r="C10" s="1593"/>
      <c r="D10" s="1593"/>
      <c r="E10" s="1593"/>
      <c r="F10" s="1593"/>
      <c r="G10" s="1593"/>
      <c r="H10" s="1593"/>
      <c r="I10" s="1593"/>
      <c r="J10" s="1593"/>
    </row>
    <row r="11" ht="81.75" customHeight="1" spans="1:10">
      <c r="A11" s="1593" t="s">
        <v>186</v>
      </c>
      <c r="B11" s="1593"/>
      <c r="C11" s="1593"/>
      <c r="D11" s="1593"/>
      <c r="E11" s="1593"/>
      <c r="F11" s="1593"/>
      <c r="G11" s="1593"/>
      <c r="H11" s="1593"/>
      <c r="I11" s="1593"/>
      <c r="J11" s="1593"/>
    </row>
    <row r="12" ht="83.25" customHeight="1" spans="1:10">
      <c r="A12" s="1593" t="s">
        <v>187</v>
      </c>
      <c r="B12" s="1593"/>
      <c r="C12" s="1593"/>
      <c r="D12" s="1593"/>
      <c r="E12" s="1593"/>
      <c r="F12" s="1593"/>
      <c r="G12" s="1593"/>
      <c r="H12" s="1593"/>
      <c r="I12" s="1593"/>
      <c r="J12" s="1593"/>
    </row>
    <row r="13" ht="52.5" customHeight="1" spans="1:10">
      <c r="A13" s="1593" t="s">
        <v>188</v>
      </c>
      <c r="B13" s="1593"/>
      <c r="C13" s="1593"/>
      <c r="D13" s="1593"/>
      <c r="E13" s="1593"/>
      <c r="F13" s="1593"/>
      <c r="G13" s="1593"/>
      <c r="H13" s="1593"/>
      <c r="I13" s="1593"/>
      <c r="J13" s="1593"/>
    </row>
    <row r="14" ht="28.5" customHeight="1" spans="1:10">
      <c r="A14" s="1593" t="s">
        <v>189</v>
      </c>
      <c r="B14" s="1593"/>
      <c r="C14" s="1593"/>
      <c r="D14" s="1593"/>
      <c r="E14" s="1593"/>
      <c r="F14" s="1593"/>
      <c r="G14" s="1593"/>
      <c r="H14" s="1593"/>
      <c r="I14" s="1593"/>
      <c r="J14" s="1593"/>
    </row>
    <row r="15" ht="46.5" customHeight="1" spans="1:10">
      <c r="A15" s="1592" t="s">
        <v>190</v>
      </c>
      <c r="B15" s="1592"/>
      <c r="C15" s="1592"/>
      <c r="D15" s="1592"/>
      <c r="E15" s="1592"/>
      <c r="F15" s="1592"/>
      <c r="G15" s="1592"/>
      <c r="H15" s="1592"/>
      <c r="I15" s="1592"/>
      <c r="J15" s="1592"/>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583"/>
    <col min="12" max="12" width="11.375" style="1583" customWidth="1"/>
    <col min="13" max="13" width="13.75" style="1583" customWidth="1"/>
    <col min="14" max="14" width="13.625" style="1583" customWidth="1"/>
    <col min="15" max="15" width="17.75" style="1583" customWidth="1"/>
    <col min="16" max="16" width="10.75" style="1583" customWidth="1"/>
    <col min="17" max="16384" width="8" style="1583"/>
  </cols>
  <sheetData>
    <row r="1" s="1581" customFormat="1" ht="89.1" customHeight="1" spans="1:15">
      <c r="A1" s="1584" t="s">
        <v>191</v>
      </c>
      <c r="B1" s="1584"/>
      <c r="C1" s="1584"/>
      <c r="D1" s="1584"/>
      <c r="E1" s="1584"/>
      <c r="F1" s="1584"/>
      <c r="G1" s="1584"/>
      <c r="H1" s="1584"/>
      <c r="I1" s="1584"/>
      <c r="J1" s="1584"/>
      <c r="K1" s="1584"/>
      <c r="L1" s="1584"/>
      <c r="M1" s="1584"/>
      <c r="N1" s="1584"/>
      <c r="O1" s="1584"/>
    </row>
    <row r="2" s="1582" customFormat="1" ht="18" customHeight="1" spans="1:15">
      <c r="A2" s="1585" t="s">
        <v>192</v>
      </c>
      <c r="B2" s="1585"/>
      <c r="C2" s="1585"/>
      <c r="D2" s="1585"/>
      <c r="E2" s="1585"/>
      <c r="F2" s="1585"/>
      <c r="G2" s="1585"/>
      <c r="H2" s="1585"/>
      <c r="I2" s="1585"/>
      <c r="J2" s="1585"/>
      <c r="K2" s="1585"/>
      <c r="L2" s="1585"/>
      <c r="M2" s="1585"/>
      <c r="N2" s="1585"/>
      <c r="O2" s="1585"/>
    </row>
    <row r="3" s="1582" customFormat="1" ht="18" customHeight="1" spans="1:16">
      <c r="A3" s="1586" t="s">
        <v>193</v>
      </c>
      <c r="B3" s="1586"/>
      <c r="C3" s="1586"/>
      <c r="D3" s="1586"/>
      <c r="E3" s="1586"/>
      <c r="F3" s="1586"/>
      <c r="G3" s="1586"/>
      <c r="H3" s="1586"/>
      <c r="I3" s="1586"/>
      <c r="J3" s="1586"/>
      <c r="K3" s="1586"/>
      <c r="L3" s="1586"/>
      <c r="M3" s="1586"/>
      <c r="N3" s="1586"/>
      <c r="O3" s="1586"/>
      <c r="P3" s="1590" t="s">
        <v>99</v>
      </c>
    </row>
    <row r="4" s="1582" customFormat="1" ht="18" customHeight="1" spans="1:15">
      <c r="A4" s="1587" t="s">
        <v>194</v>
      </c>
      <c r="B4" s="1587"/>
      <c r="C4" s="1587"/>
      <c r="D4" s="1587"/>
      <c r="E4" s="1587"/>
      <c r="F4" s="1587"/>
      <c r="G4" s="1587"/>
      <c r="H4" s="1587"/>
      <c r="I4" s="1587"/>
      <c r="J4" s="1587"/>
      <c r="K4" s="1587"/>
      <c r="L4" s="1587"/>
      <c r="M4" s="1587"/>
      <c r="N4" s="1587"/>
      <c r="O4" s="1587"/>
    </row>
    <row r="5" s="1582" customFormat="1" ht="18" customHeight="1" spans="1:15">
      <c r="A5" s="1587" t="s">
        <v>195</v>
      </c>
      <c r="B5" s="1587"/>
      <c r="C5" s="1587"/>
      <c r="D5" s="1587"/>
      <c r="E5" s="1587"/>
      <c r="F5" s="1587"/>
      <c r="G5" s="1587"/>
      <c r="H5" s="1587"/>
      <c r="I5" s="1587"/>
      <c r="J5" s="1587"/>
      <c r="K5" s="1587"/>
      <c r="L5" s="1587"/>
      <c r="M5" s="1587"/>
      <c r="N5" s="1587"/>
      <c r="O5" s="1587"/>
    </row>
    <row r="6" s="1582" customFormat="1" ht="18" customHeight="1" spans="1:15">
      <c r="A6" s="1587" t="s">
        <v>196</v>
      </c>
      <c r="B6" s="1587"/>
      <c r="C6" s="1587"/>
      <c r="D6" s="1587"/>
      <c r="E6" s="1587"/>
      <c r="F6" s="1587"/>
      <c r="G6" s="1587"/>
      <c r="H6" s="1587"/>
      <c r="I6" s="1587"/>
      <c r="J6" s="1587"/>
      <c r="K6" s="1587"/>
      <c r="L6" s="1587"/>
      <c r="M6" s="1587"/>
      <c r="N6" s="1587"/>
      <c r="O6" s="1587"/>
    </row>
    <row r="7" s="1582" customFormat="1" ht="18" customHeight="1" spans="1:15">
      <c r="A7" s="1587" t="s">
        <v>197</v>
      </c>
      <c r="B7" s="1587"/>
      <c r="C7" s="1587"/>
      <c r="D7" s="1587"/>
      <c r="E7" s="1587"/>
      <c r="F7" s="1587"/>
      <c r="G7" s="1587"/>
      <c r="H7" s="1587"/>
      <c r="I7" s="1587"/>
      <c r="J7" s="1587"/>
      <c r="K7" s="1587"/>
      <c r="L7" s="1587"/>
      <c r="M7" s="1587"/>
      <c r="N7" s="1587"/>
      <c r="O7" s="1587"/>
    </row>
    <row r="8" s="1582" customFormat="1" ht="18" customHeight="1" spans="1:15">
      <c r="A8" s="1587" t="s">
        <v>198</v>
      </c>
      <c r="B8" s="1587"/>
      <c r="C8" s="1587"/>
      <c r="D8" s="1587"/>
      <c r="E8" s="1587"/>
      <c r="F8" s="1587"/>
      <c r="G8" s="1587"/>
      <c r="H8" s="1587"/>
      <c r="I8" s="1587"/>
      <c r="J8" s="1587"/>
      <c r="K8" s="1587"/>
      <c r="L8" s="1587"/>
      <c r="M8" s="1587"/>
      <c r="N8" s="1587"/>
      <c r="O8" s="1587"/>
    </row>
    <row r="9" s="1582" customFormat="1" ht="18" customHeight="1" spans="1:15">
      <c r="A9" s="1587" t="s">
        <v>199</v>
      </c>
      <c r="B9" s="1587"/>
      <c r="C9" s="1587"/>
      <c r="D9" s="1587"/>
      <c r="E9" s="1587"/>
      <c r="F9" s="1587"/>
      <c r="G9" s="1587"/>
      <c r="H9" s="1587"/>
      <c r="I9" s="1587"/>
      <c r="J9" s="1587"/>
      <c r="K9" s="1587"/>
      <c r="L9" s="1587"/>
      <c r="M9" s="1587"/>
      <c r="N9" s="1587"/>
      <c r="O9" s="1587"/>
    </row>
    <row r="10" s="1582" customFormat="1" ht="18" customHeight="1" spans="1:15">
      <c r="A10" s="1587" t="s">
        <v>200</v>
      </c>
      <c r="B10" s="1587"/>
      <c r="C10" s="1587"/>
      <c r="D10" s="1587"/>
      <c r="E10" s="1587"/>
      <c r="F10" s="1587"/>
      <c r="G10" s="1587"/>
      <c r="H10" s="1587"/>
      <c r="I10" s="1587"/>
      <c r="J10" s="1587"/>
      <c r="K10" s="1587"/>
      <c r="L10" s="1587"/>
      <c r="M10" s="1587"/>
      <c r="N10" s="1587"/>
      <c r="O10" s="1587"/>
    </row>
    <row r="11" s="1582" customFormat="1" ht="18" customHeight="1" spans="1:15">
      <c r="A11" s="1587" t="s">
        <v>201</v>
      </c>
      <c r="B11" s="1587"/>
      <c r="C11" s="1587"/>
      <c r="D11" s="1587"/>
      <c r="E11" s="1587"/>
      <c r="F11" s="1587"/>
      <c r="G11" s="1587"/>
      <c r="H11" s="1587"/>
      <c r="I11" s="1587"/>
      <c r="J11" s="1587"/>
      <c r="K11" s="1587"/>
      <c r="L11" s="1587"/>
      <c r="M11" s="1587"/>
      <c r="N11" s="1587"/>
      <c r="O11" s="1587"/>
    </row>
    <row r="12" s="1582" customFormat="1" ht="18" customHeight="1" spans="1:15">
      <c r="A12" s="1587" t="s">
        <v>202</v>
      </c>
      <c r="B12" s="1587"/>
      <c r="C12" s="1587"/>
      <c r="D12" s="1587"/>
      <c r="E12" s="1587"/>
      <c r="F12" s="1587"/>
      <c r="G12" s="1587"/>
      <c r="H12" s="1587"/>
      <c r="I12" s="1587"/>
      <c r="J12" s="1587"/>
      <c r="K12" s="1587"/>
      <c r="L12" s="1587"/>
      <c r="M12" s="1587"/>
      <c r="N12" s="1587"/>
      <c r="O12" s="1587"/>
    </row>
    <row r="13" s="1582" customFormat="1" ht="18" customHeight="1" spans="1:15">
      <c r="A13" s="1587" t="s">
        <v>203</v>
      </c>
      <c r="B13" s="1587"/>
      <c r="C13" s="1587"/>
      <c r="D13" s="1587"/>
      <c r="E13" s="1587"/>
      <c r="F13" s="1587"/>
      <c r="G13" s="1587"/>
      <c r="H13" s="1587"/>
      <c r="I13" s="1587"/>
      <c r="J13" s="1587"/>
      <c r="K13" s="1587"/>
      <c r="L13" s="1587"/>
      <c r="M13" s="1587"/>
      <c r="N13" s="1587"/>
      <c r="O13" s="1587"/>
    </row>
    <row r="14" s="1582" customFormat="1" ht="18" customHeight="1" spans="1:15">
      <c r="A14" s="1587" t="s">
        <v>204</v>
      </c>
      <c r="B14" s="1587"/>
      <c r="C14" s="1587"/>
      <c r="D14" s="1587"/>
      <c r="E14" s="1587"/>
      <c r="F14" s="1587"/>
      <c r="G14" s="1587"/>
      <c r="H14" s="1587"/>
      <c r="I14" s="1587"/>
      <c r="J14" s="1587"/>
      <c r="K14" s="1587"/>
      <c r="L14" s="1587"/>
      <c r="M14" s="1587"/>
      <c r="N14" s="1587"/>
      <c r="O14" s="1587"/>
    </row>
    <row r="15" s="1582" customFormat="1" ht="18" customHeight="1" spans="1:15">
      <c r="A15" s="1587" t="s">
        <v>205</v>
      </c>
      <c r="B15" s="1587"/>
      <c r="C15" s="1587"/>
      <c r="D15" s="1587"/>
      <c r="E15" s="1587"/>
      <c r="F15" s="1587"/>
      <c r="G15" s="1587"/>
      <c r="H15" s="1587"/>
      <c r="I15" s="1587"/>
      <c r="J15" s="1587"/>
      <c r="K15" s="1587"/>
      <c r="L15" s="1587"/>
      <c r="M15" s="1587"/>
      <c r="N15" s="1587"/>
      <c r="O15" s="1587"/>
    </row>
    <row r="16" s="1582" customFormat="1" ht="18" customHeight="1" spans="1:15">
      <c r="A16" s="1587" t="s">
        <v>206</v>
      </c>
      <c r="B16" s="1587"/>
      <c r="C16" s="1587"/>
      <c r="D16" s="1587"/>
      <c r="E16" s="1587"/>
      <c r="F16" s="1587"/>
      <c r="G16" s="1587"/>
      <c r="H16" s="1587"/>
      <c r="I16" s="1587"/>
      <c r="J16" s="1587"/>
      <c r="K16" s="1587"/>
      <c r="L16" s="1587"/>
      <c r="M16" s="1587"/>
      <c r="N16" s="1587"/>
      <c r="O16" s="1587"/>
    </row>
    <row r="17" s="1582" customFormat="1" ht="18" customHeight="1" spans="1:15">
      <c r="A17" s="1587" t="s">
        <v>207</v>
      </c>
      <c r="B17" s="1587"/>
      <c r="C17" s="1587"/>
      <c r="D17" s="1587"/>
      <c r="E17" s="1587"/>
      <c r="F17" s="1587"/>
      <c r="G17" s="1587"/>
      <c r="H17" s="1587"/>
      <c r="I17" s="1587"/>
      <c r="J17" s="1587"/>
      <c r="K17" s="1587"/>
      <c r="L17" s="1587"/>
      <c r="M17" s="1587"/>
      <c r="N17" s="1587"/>
      <c r="O17" s="1587"/>
    </row>
    <row r="18" s="1582" customFormat="1" ht="18" customHeight="1" spans="1:15">
      <c r="A18" s="1587" t="s">
        <v>208</v>
      </c>
      <c r="B18" s="1587"/>
      <c r="C18" s="1587"/>
      <c r="D18" s="1587"/>
      <c r="E18" s="1587"/>
      <c r="F18" s="1587"/>
      <c r="G18" s="1587"/>
      <c r="H18" s="1587"/>
      <c r="I18" s="1587"/>
      <c r="J18" s="1587"/>
      <c r="K18" s="1587"/>
      <c r="L18" s="1587"/>
      <c r="M18" s="1587"/>
      <c r="N18" s="1587"/>
      <c r="O18" s="1587"/>
    </row>
    <row r="19" s="1582" customFormat="1" ht="18" customHeight="1" spans="1:15">
      <c r="A19" s="1587" t="s">
        <v>209</v>
      </c>
      <c r="B19" s="1587"/>
      <c r="C19" s="1587"/>
      <c r="D19" s="1587"/>
      <c r="E19" s="1587"/>
      <c r="F19" s="1587"/>
      <c r="G19" s="1587"/>
      <c r="H19" s="1587"/>
      <c r="I19" s="1587"/>
      <c r="J19" s="1587"/>
      <c r="K19" s="1587"/>
      <c r="L19" s="1587"/>
      <c r="M19" s="1587"/>
      <c r="N19" s="1587"/>
      <c r="O19" s="1587"/>
    </row>
    <row r="20" s="1582" customFormat="1" ht="18" customHeight="1" spans="1:15">
      <c r="A20" s="1587" t="s">
        <v>210</v>
      </c>
      <c r="B20" s="1587"/>
      <c r="C20" s="1587"/>
      <c r="D20" s="1587"/>
      <c r="E20" s="1587"/>
      <c r="F20" s="1587"/>
      <c r="G20" s="1587"/>
      <c r="H20" s="1587"/>
      <c r="I20" s="1587"/>
      <c r="J20" s="1587"/>
      <c r="K20" s="1587"/>
      <c r="L20" s="1587"/>
      <c r="M20" s="1587"/>
      <c r="N20" s="1587"/>
      <c r="O20" s="1587"/>
    </row>
    <row r="21" s="1582" customFormat="1" ht="18" customHeight="1" spans="1:15">
      <c r="A21" s="1586" t="s">
        <v>211</v>
      </c>
      <c r="B21" s="1586"/>
      <c r="C21" s="1586"/>
      <c r="D21" s="1586"/>
      <c r="E21" s="1586"/>
      <c r="F21" s="1586"/>
      <c r="G21" s="1586"/>
      <c r="H21" s="1586"/>
      <c r="I21" s="1586"/>
      <c r="J21" s="1586"/>
      <c r="K21" s="1586"/>
      <c r="L21" s="1586"/>
      <c r="M21" s="1586"/>
      <c r="N21" s="1586"/>
      <c r="O21" s="1586"/>
    </row>
    <row r="22" s="1582" customFormat="1" ht="29.25" customHeight="1" spans="1:16">
      <c r="A22" s="1368" t="s">
        <v>212</v>
      </c>
      <c r="B22" s="1368"/>
      <c r="C22" s="1368"/>
      <c r="D22" s="1368"/>
      <c r="E22" s="1368"/>
      <c r="F22" s="1368"/>
      <c r="G22" s="1368"/>
      <c r="H22" s="1368"/>
      <c r="I22" s="1368"/>
      <c r="J22" s="1368"/>
      <c r="K22" s="1368"/>
      <c r="L22" s="1368"/>
      <c r="M22" s="1368"/>
      <c r="N22" s="1368"/>
      <c r="O22" s="1368"/>
      <c r="P22" s="1368"/>
    </row>
    <row r="23" s="1582" customFormat="1" ht="36.75" customHeight="1" spans="1:16">
      <c r="A23" s="1368" t="s">
        <v>213</v>
      </c>
      <c r="B23" s="1368"/>
      <c r="C23" s="1368"/>
      <c r="D23" s="1368"/>
      <c r="E23" s="1368"/>
      <c r="F23" s="1368"/>
      <c r="G23" s="1368"/>
      <c r="H23" s="1368"/>
      <c r="I23" s="1368"/>
      <c r="J23" s="1368"/>
      <c r="K23" s="1368"/>
      <c r="L23" s="1368"/>
      <c r="M23" s="1368"/>
      <c r="N23" s="1368"/>
      <c r="O23" s="1368"/>
      <c r="P23" s="1368"/>
    </row>
    <row r="24" s="1582" customFormat="1" ht="27.75" customHeight="1" spans="1:16">
      <c r="A24" s="1368" t="s">
        <v>214</v>
      </c>
      <c r="B24" s="1368"/>
      <c r="C24" s="1368"/>
      <c r="D24" s="1368"/>
      <c r="E24" s="1368"/>
      <c r="F24" s="1368"/>
      <c r="G24" s="1368"/>
      <c r="H24" s="1368"/>
      <c r="I24" s="1368"/>
      <c r="J24" s="1368"/>
      <c r="K24" s="1368"/>
      <c r="L24" s="1368"/>
      <c r="M24" s="1368"/>
      <c r="N24" s="1368"/>
      <c r="O24" s="1368"/>
      <c r="P24" s="1368"/>
    </row>
    <row r="25" ht="20.25" spans="1:11">
      <c r="A25" s="1588" t="s">
        <v>215</v>
      </c>
      <c r="B25" s="1589"/>
      <c r="C25" s="1589"/>
      <c r="D25" s="1589"/>
      <c r="E25" s="1589"/>
      <c r="F25" s="1589"/>
      <c r="G25" s="1589"/>
      <c r="H25" s="1589"/>
      <c r="I25" s="1589"/>
      <c r="J25" s="1589"/>
      <c r="K25" s="1589"/>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77" workbookViewId="0">
      <selection activeCell="A82" sqref="A82:X107"/>
    </sheetView>
  </sheetViews>
  <sheetFormatPr defaultColWidth="9" defaultRowHeight="14.25"/>
  <cols>
    <col min="3" max="3" width="9.375"/>
    <col min="5" max="10" width="9.375"/>
    <col min="12" max="12" width="9.375"/>
    <col min="17" max="30" width="9.375"/>
  </cols>
  <sheetData>
    <row r="1" ht="31.5" spans="1:31">
      <c r="A1" s="1514"/>
      <c r="B1" s="1515" t="s">
        <v>95</v>
      </c>
      <c r="C1" s="1515"/>
      <c r="D1" s="1515"/>
      <c r="E1" s="1515"/>
      <c r="F1" s="1515"/>
      <c r="G1" s="1515"/>
      <c r="H1" s="1515"/>
      <c r="I1" s="1515"/>
      <c r="J1" s="1515"/>
      <c r="K1" s="1514"/>
      <c r="L1" s="1514"/>
      <c r="M1" s="1540"/>
      <c r="N1" s="1540"/>
      <c r="O1" s="1540"/>
      <c r="P1" s="1540"/>
      <c r="Q1" s="1544"/>
      <c r="R1" s="1544"/>
      <c r="S1" s="1544"/>
      <c r="T1" s="1544"/>
      <c r="U1" s="1544"/>
      <c r="V1" s="1544"/>
      <c r="W1" s="1544"/>
      <c r="X1" s="1544"/>
      <c r="Y1" s="1544"/>
      <c r="Z1" s="1544"/>
      <c r="AA1" s="1544"/>
      <c r="AB1" s="1544"/>
      <c r="AC1" s="1544"/>
      <c r="AD1" s="1544"/>
      <c r="AE1" s="1544"/>
    </row>
    <row r="2" ht="18.75" spans="1:31">
      <c r="A2" s="1514"/>
      <c r="B2" s="1516" t="s">
        <v>216</v>
      </c>
      <c r="C2" s="1516"/>
      <c r="D2" s="1516"/>
      <c r="E2" s="1516"/>
      <c r="F2" s="1516"/>
      <c r="G2" s="1516"/>
      <c r="H2" s="1516"/>
      <c r="I2" s="1516"/>
      <c r="J2" s="1516"/>
      <c r="K2" s="1514"/>
      <c r="L2" s="938"/>
      <c r="M2" s="1540"/>
      <c r="N2" s="1540"/>
      <c r="O2" s="1540"/>
      <c r="P2" s="1540"/>
      <c r="Q2" s="1544"/>
      <c r="R2" s="1544"/>
      <c r="S2" s="1544"/>
      <c r="T2" s="1544"/>
      <c r="U2" s="1544"/>
      <c r="V2" s="1544"/>
      <c r="W2" s="1544"/>
      <c r="X2" s="1544"/>
      <c r="Y2" s="1544"/>
      <c r="Z2" s="1544"/>
      <c r="AA2" s="1544"/>
      <c r="AB2" s="1544"/>
      <c r="AC2" s="1544"/>
      <c r="AD2" s="1544"/>
      <c r="AE2" s="1544"/>
    </row>
    <row r="3" ht="18.75" spans="1:31">
      <c r="A3" s="1514"/>
      <c r="B3" s="1516"/>
      <c r="C3" s="1516"/>
      <c r="D3" s="1516"/>
      <c r="E3" s="1516"/>
      <c r="F3" s="1516"/>
      <c r="G3" s="1516"/>
      <c r="H3" s="1516"/>
      <c r="I3" s="1516"/>
      <c r="J3" s="1516"/>
      <c r="K3" s="1514"/>
      <c r="L3" s="1514"/>
      <c r="M3" s="1540"/>
      <c r="N3" s="1540"/>
      <c r="O3" s="1540"/>
      <c r="P3" s="1540"/>
      <c r="Q3" s="1544"/>
      <c r="R3" s="1544"/>
      <c r="S3" s="1544"/>
      <c r="T3" s="1544"/>
      <c r="U3" s="1544"/>
      <c r="V3" s="1544"/>
      <c r="W3" s="1544"/>
      <c r="X3" s="1544"/>
      <c r="Y3" s="1544"/>
      <c r="Z3" s="1544"/>
      <c r="AA3" s="1544"/>
      <c r="AB3" s="1544"/>
      <c r="AC3" s="1544"/>
      <c r="AD3" s="1544"/>
      <c r="AE3" s="1544"/>
    </row>
    <row r="4" spans="1:31">
      <c r="A4" s="1514"/>
      <c r="B4" s="1517" t="s">
        <v>217</v>
      </c>
      <c r="C4" s="1517"/>
      <c r="D4" s="1517"/>
      <c r="E4" s="1517"/>
      <c r="F4" s="1517"/>
      <c r="G4" s="1517"/>
      <c r="H4" s="1517"/>
      <c r="I4" s="1517"/>
      <c r="J4" s="1517"/>
      <c r="K4" s="1514"/>
      <c r="L4" s="1448"/>
      <c r="M4" s="1540"/>
      <c r="N4" s="1540"/>
      <c r="O4" s="1540"/>
      <c r="P4" s="1540"/>
      <c r="Q4" s="1544"/>
      <c r="R4" s="1544"/>
      <c r="S4" s="1544"/>
      <c r="T4" s="1544"/>
      <c r="U4" s="1544"/>
      <c r="V4" s="1544"/>
      <c r="W4" s="1544"/>
      <c r="X4" s="1544"/>
      <c r="Y4" s="1544"/>
      <c r="Z4" s="1544"/>
      <c r="AA4" s="1544"/>
      <c r="AB4" s="1544"/>
      <c r="AC4" s="1544"/>
      <c r="AD4" s="1544"/>
      <c r="AE4" s="1544"/>
    </row>
    <row r="5" ht="36" spans="1:31">
      <c r="A5" s="1518"/>
      <c r="B5" s="1519"/>
      <c r="C5" s="1518"/>
      <c r="D5" s="1520" t="s">
        <v>218</v>
      </c>
      <c r="E5" s="1521"/>
      <c r="F5" s="1521"/>
      <c r="G5" s="1521"/>
      <c r="H5" s="1522"/>
      <c r="I5" s="1522"/>
      <c r="J5" s="1518"/>
      <c r="K5" s="1541"/>
      <c r="L5" s="1542"/>
      <c r="M5" s="1543" t="s">
        <v>99</v>
      </c>
      <c r="N5" s="1518"/>
      <c r="O5" s="1518"/>
      <c r="P5" s="1518"/>
      <c r="Q5" s="1518"/>
      <c r="R5" s="1518"/>
      <c r="S5" s="1518"/>
      <c r="T5" s="1518"/>
      <c r="U5" s="1518"/>
      <c r="V5" s="1518"/>
      <c r="W5" s="1518"/>
      <c r="X5" s="1518"/>
      <c r="Y5" s="1518"/>
      <c r="Z5" s="1518"/>
      <c r="AA5" s="1518"/>
      <c r="AB5" s="1518"/>
      <c r="AC5" s="1518"/>
      <c r="AD5" s="1518"/>
      <c r="AE5" s="1518"/>
    </row>
    <row r="6" spans="1:31">
      <c r="A6" s="1523" t="s">
        <v>219</v>
      </c>
      <c r="B6" s="1524"/>
      <c r="C6" s="1525">
        <v>1</v>
      </c>
      <c r="D6" s="1525">
        <v>2</v>
      </c>
      <c r="E6" s="1525">
        <v>3</v>
      </c>
      <c r="F6" s="1525">
        <v>4</v>
      </c>
      <c r="G6" s="1525">
        <v>5</v>
      </c>
      <c r="H6" s="1525">
        <v>6</v>
      </c>
      <c r="I6" s="1525">
        <v>7</v>
      </c>
      <c r="J6" s="1525">
        <v>8</v>
      </c>
      <c r="K6" s="1525">
        <v>9</v>
      </c>
      <c r="L6" s="1525">
        <v>10</v>
      </c>
      <c r="M6" s="1525">
        <v>11</v>
      </c>
      <c r="N6" s="1525">
        <v>12</v>
      </c>
      <c r="O6" s="1525">
        <v>13</v>
      </c>
      <c r="P6" s="1525">
        <v>14</v>
      </c>
      <c r="Q6" s="1525">
        <v>15</v>
      </c>
      <c r="R6" s="1525">
        <v>16</v>
      </c>
      <c r="S6" s="1525">
        <v>17</v>
      </c>
      <c r="T6" s="1525">
        <v>18</v>
      </c>
      <c r="U6" s="1525">
        <v>19</v>
      </c>
      <c r="V6" s="1525">
        <v>20</v>
      </c>
      <c r="W6" s="1525">
        <v>21</v>
      </c>
      <c r="X6" s="1525">
        <v>22</v>
      </c>
      <c r="Y6" s="1525">
        <v>23</v>
      </c>
      <c r="Z6" s="1525">
        <v>24</v>
      </c>
      <c r="AA6" s="1525">
        <v>25</v>
      </c>
      <c r="AB6" s="1525">
        <v>26</v>
      </c>
      <c r="AC6" s="1525">
        <v>27</v>
      </c>
      <c r="AD6" s="1525">
        <v>28</v>
      </c>
      <c r="AE6" s="1545">
        <v>29</v>
      </c>
    </row>
    <row r="7" ht="41.25" spans="1:31">
      <c r="A7" s="1526"/>
      <c r="B7" s="1527"/>
      <c r="C7" s="1528" t="s">
        <v>220</v>
      </c>
      <c r="D7" s="1528" t="s">
        <v>221</v>
      </c>
      <c r="E7" s="1528" t="s">
        <v>222</v>
      </c>
      <c r="F7" s="1528" t="s">
        <v>223</v>
      </c>
      <c r="G7" s="1528" t="s">
        <v>224</v>
      </c>
      <c r="H7" s="1528" t="s">
        <v>225</v>
      </c>
      <c r="I7" s="1528" t="s">
        <v>226</v>
      </c>
      <c r="J7" s="1528" t="s">
        <v>227</v>
      </c>
      <c r="K7" s="1528" t="s">
        <v>228</v>
      </c>
      <c r="L7" s="1528" t="s">
        <v>229</v>
      </c>
      <c r="M7" s="1528" t="s">
        <v>230</v>
      </c>
      <c r="N7" s="1528" t="s">
        <v>231</v>
      </c>
      <c r="O7" s="1528" t="s">
        <v>232</v>
      </c>
      <c r="P7" s="1528" t="s">
        <v>233</v>
      </c>
      <c r="Q7" s="1528" t="s">
        <v>234</v>
      </c>
      <c r="R7" s="1528" t="s">
        <v>235</v>
      </c>
      <c r="S7" s="1528" t="s">
        <v>236</v>
      </c>
      <c r="T7" s="1528" t="s">
        <v>237</v>
      </c>
      <c r="U7" s="1528" t="s">
        <v>238</v>
      </c>
      <c r="V7" s="1528" t="s">
        <v>239</v>
      </c>
      <c r="W7" s="1528" t="s">
        <v>240</v>
      </c>
      <c r="X7" s="1528" t="s">
        <v>241</v>
      </c>
      <c r="Y7" s="1528" t="s">
        <v>242</v>
      </c>
      <c r="Z7" s="1528" t="s">
        <v>243</v>
      </c>
      <c r="AA7" s="1528" t="s">
        <v>244</v>
      </c>
      <c r="AB7" s="1528" t="s">
        <v>245</v>
      </c>
      <c r="AC7" s="1528" t="s">
        <v>246</v>
      </c>
      <c r="AD7" s="1528" t="s">
        <v>247</v>
      </c>
      <c r="AE7" s="1546" t="s">
        <v>248</v>
      </c>
    </row>
    <row r="8" ht="16.5" spans="1:31">
      <c r="A8" s="1529" t="s">
        <v>249</v>
      </c>
      <c r="B8" s="1530">
        <v>0.5</v>
      </c>
      <c r="C8" s="1531">
        <v>105.7</v>
      </c>
      <c r="D8" s="1531">
        <v>72.1</v>
      </c>
      <c r="E8" s="1531">
        <v>88.4</v>
      </c>
      <c r="F8" s="1531">
        <v>98.4</v>
      </c>
      <c r="G8" s="1531">
        <v>88.4</v>
      </c>
      <c r="H8" s="1531">
        <v>178</v>
      </c>
      <c r="I8" s="1531">
        <v>178</v>
      </c>
      <c r="J8" s="1531">
        <v>151.5</v>
      </c>
      <c r="K8" s="1531">
        <v>138.3</v>
      </c>
      <c r="L8" s="1531">
        <v>104.7</v>
      </c>
      <c r="M8" s="1531">
        <v>100.3</v>
      </c>
      <c r="N8" s="1531">
        <v>100.3</v>
      </c>
      <c r="O8" s="1531">
        <v>100.3</v>
      </c>
      <c r="P8" s="1531">
        <v>100.3</v>
      </c>
      <c r="Q8" s="1531">
        <v>149.5</v>
      </c>
      <c r="R8" s="1531">
        <v>184.1</v>
      </c>
      <c r="S8" s="1531">
        <v>151.5</v>
      </c>
      <c r="T8" s="1531">
        <v>151.5</v>
      </c>
      <c r="U8" s="1531">
        <v>151.5</v>
      </c>
      <c r="V8" s="1531">
        <v>168.8</v>
      </c>
      <c r="W8" s="1531">
        <v>168.8</v>
      </c>
      <c r="X8" s="1531">
        <v>168.8</v>
      </c>
      <c r="Y8" s="1531">
        <v>237.1</v>
      </c>
      <c r="Z8" s="1531">
        <v>237.1</v>
      </c>
      <c r="AA8" s="1531">
        <v>162.7</v>
      </c>
      <c r="AB8" s="1531">
        <v>162.7</v>
      </c>
      <c r="AC8" s="1531">
        <v>162.7</v>
      </c>
      <c r="AD8" s="1531">
        <v>162.7</v>
      </c>
      <c r="AE8" s="1547">
        <v>121.217391304348</v>
      </c>
    </row>
    <row r="9" ht="16.5" spans="1:31">
      <c r="A9" s="1532"/>
      <c r="B9" s="1533">
        <v>1</v>
      </c>
      <c r="C9" s="1531">
        <v>139.3</v>
      </c>
      <c r="D9" s="1531">
        <v>93.5</v>
      </c>
      <c r="E9" s="1531">
        <v>127.1</v>
      </c>
      <c r="F9" s="1531">
        <v>137.1</v>
      </c>
      <c r="G9" s="1531">
        <v>127.1</v>
      </c>
      <c r="H9" s="1531">
        <v>224.8</v>
      </c>
      <c r="I9" s="1531">
        <v>224.8</v>
      </c>
      <c r="J9" s="1531">
        <v>182</v>
      </c>
      <c r="K9" s="1531">
        <v>154.6</v>
      </c>
      <c r="L9" s="1531">
        <v>140.3</v>
      </c>
      <c r="M9" s="1531">
        <v>114.7</v>
      </c>
      <c r="N9" s="1531">
        <v>114.7</v>
      </c>
      <c r="O9" s="1531">
        <v>114.7</v>
      </c>
      <c r="P9" s="1531">
        <v>114.7</v>
      </c>
      <c r="Q9" s="1531">
        <v>180</v>
      </c>
      <c r="R9" s="1531">
        <v>221.8</v>
      </c>
      <c r="S9" s="1531">
        <v>182</v>
      </c>
      <c r="T9" s="1531">
        <v>182</v>
      </c>
      <c r="U9" s="1531">
        <v>182</v>
      </c>
      <c r="V9" s="1531">
        <v>204.4</v>
      </c>
      <c r="W9" s="1531">
        <v>204.4</v>
      </c>
      <c r="X9" s="1531">
        <v>204.4</v>
      </c>
      <c r="Y9" s="1531">
        <v>319.6</v>
      </c>
      <c r="Z9" s="1531">
        <v>319.6</v>
      </c>
      <c r="AA9" s="1531">
        <v>195.3</v>
      </c>
      <c r="AB9" s="1531">
        <v>207.5</v>
      </c>
      <c r="AC9" s="1531">
        <v>207.5</v>
      </c>
      <c r="AD9" s="1531">
        <v>207.5</v>
      </c>
      <c r="AE9" s="1547">
        <v>136.347826086957</v>
      </c>
    </row>
    <row r="10" ht="16.5" spans="1:31">
      <c r="A10" s="1532"/>
      <c r="B10" s="1533">
        <v>1.5</v>
      </c>
      <c r="C10" s="1531">
        <v>176.9</v>
      </c>
      <c r="D10" s="1531">
        <v>118.9</v>
      </c>
      <c r="E10" s="1531">
        <v>169.8</v>
      </c>
      <c r="F10" s="1531">
        <v>184.8</v>
      </c>
      <c r="G10" s="1531">
        <v>169.8</v>
      </c>
      <c r="H10" s="1531">
        <v>275.6</v>
      </c>
      <c r="I10" s="1531">
        <v>275.6</v>
      </c>
      <c r="J10" s="1531">
        <v>216.5</v>
      </c>
      <c r="K10" s="1531">
        <v>174.9</v>
      </c>
      <c r="L10" s="1531">
        <v>179.9</v>
      </c>
      <c r="M10" s="1531">
        <v>141.1</v>
      </c>
      <c r="N10" s="1531">
        <v>141.1</v>
      </c>
      <c r="O10" s="1531">
        <v>141.1</v>
      </c>
      <c r="P10" s="1531">
        <v>141.1</v>
      </c>
      <c r="Q10" s="1531">
        <v>214.5</v>
      </c>
      <c r="R10" s="1531">
        <v>263.5</v>
      </c>
      <c r="S10" s="1531">
        <v>216.5</v>
      </c>
      <c r="T10" s="1531">
        <v>216.5</v>
      </c>
      <c r="U10" s="1531">
        <v>216.5</v>
      </c>
      <c r="V10" s="1531">
        <v>244</v>
      </c>
      <c r="W10" s="1531">
        <v>244</v>
      </c>
      <c r="X10" s="1531">
        <v>244</v>
      </c>
      <c r="Y10" s="1531">
        <v>406.1</v>
      </c>
      <c r="Z10" s="1531">
        <v>406.1</v>
      </c>
      <c r="AA10" s="1531">
        <v>231.9</v>
      </c>
      <c r="AB10" s="1531">
        <v>256.3</v>
      </c>
      <c r="AC10" s="1531">
        <v>256.3</v>
      </c>
      <c r="AD10" s="1531">
        <v>256.3</v>
      </c>
      <c r="AE10" s="1547">
        <v>141.652173913043</v>
      </c>
    </row>
    <row r="11" ht="16.5" spans="1:31">
      <c r="A11" s="1532"/>
      <c r="B11" s="1533">
        <v>2</v>
      </c>
      <c r="C11" s="1531">
        <v>214.5</v>
      </c>
      <c r="D11" s="1531">
        <v>144.3</v>
      </c>
      <c r="E11" s="1531">
        <v>212.5</v>
      </c>
      <c r="F11" s="1531">
        <v>232.5</v>
      </c>
      <c r="G11" s="1531">
        <v>212.5</v>
      </c>
      <c r="H11" s="1531">
        <v>326.4</v>
      </c>
      <c r="I11" s="1531">
        <v>326.4</v>
      </c>
      <c r="J11" s="1531">
        <v>251</v>
      </c>
      <c r="K11" s="1531">
        <v>195.2</v>
      </c>
      <c r="L11" s="1531">
        <v>219.5</v>
      </c>
      <c r="M11" s="1531">
        <v>161.4</v>
      </c>
      <c r="N11" s="1531">
        <v>161.4</v>
      </c>
      <c r="O11" s="1531">
        <v>161.4</v>
      </c>
      <c r="P11" s="1531">
        <v>161.4</v>
      </c>
      <c r="Q11" s="1531">
        <v>249</v>
      </c>
      <c r="R11" s="1531">
        <v>305.2</v>
      </c>
      <c r="S11" s="1531">
        <v>251</v>
      </c>
      <c r="T11" s="1531">
        <v>251</v>
      </c>
      <c r="U11" s="1531">
        <v>251</v>
      </c>
      <c r="V11" s="1531">
        <v>283.6</v>
      </c>
      <c r="W11" s="1531">
        <v>283.6</v>
      </c>
      <c r="X11" s="1531">
        <v>283.6</v>
      </c>
      <c r="Y11" s="1531">
        <v>492.6</v>
      </c>
      <c r="Z11" s="1531">
        <v>492.6</v>
      </c>
      <c r="AA11" s="1531">
        <v>268.5</v>
      </c>
      <c r="AB11" s="1531">
        <v>305.1</v>
      </c>
      <c r="AC11" s="1531">
        <v>305.1</v>
      </c>
      <c r="AD11" s="1531">
        <v>305.1</v>
      </c>
      <c r="AE11" s="1547">
        <v>161.130434782609</v>
      </c>
    </row>
    <row r="12" ht="17.25" spans="1:31">
      <c r="A12" s="1534"/>
      <c r="B12" s="1535">
        <v>2.5</v>
      </c>
      <c r="C12" s="1531">
        <v>252.1</v>
      </c>
      <c r="D12" s="1531">
        <v>169.7</v>
      </c>
      <c r="E12" s="1531">
        <v>255.2</v>
      </c>
      <c r="F12" s="1531">
        <v>280.2</v>
      </c>
      <c r="G12" s="1531">
        <v>255.2</v>
      </c>
      <c r="H12" s="1531">
        <v>377.2</v>
      </c>
      <c r="I12" s="1531">
        <v>377.2</v>
      </c>
      <c r="J12" s="1531">
        <v>285.5</v>
      </c>
      <c r="K12" s="1531">
        <v>215.5</v>
      </c>
      <c r="L12" s="1531">
        <v>259.1</v>
      </c>
      <c r="M12" s="1531">
        <v>169.6</v>
      </c>
      <c r="N12" s="1531">
        <v>169.6</v>
      </c>
      <c r="O12" s="1531">
        <v>169.6</v>
      </c>
      <c r="P12" s="1531">
        <v>169.6</v>
      </c>
      <c r="Q12" s="1531">
        <v>283.5</v>
      </c>
      <c r="R12" s="1531">
        <v>346.9</v>
      </c>
      <c r="S12" s="1531">
        <v>285.5</v>
      </c>
      <c r="T12" s="1531">
        <v>285.5</v>
      </c>
      <c r="U12" s="1531">
        <v>285.5</v>
      </c>
      <c r="V12" s="1531">
        <v>323.2</v>
      </c>
      <c r="W12" s="1531">
        <v>323.2</v>
      </c>
      <c r="X12" s="1531">
        <v>323.2</v>
      </c>
      <c r="Y12" s="1531">
        <v>579.1</v>
      </c>
      <c r="Z12" s="1531">
        <v>579.1</v>
      </c>
      <c r="AA12" s="1531">
        <v>305.1</v>
      </c>
      <c r="AB12" s="1531">
        <v>353.9</v>
      </c>
      <c r="AC12" s="1531">
        <v>353.9</v>
      </c>
      <c r="AD12" s="1531">
        <v>353.9</v>
      </c>
      <c r="AE12" s="1547">
        <v>185.739130434783</v>
      </c>
    </row>
    <row r="13" ht="16.5" spans="1:31">
      <c r="A13" s="1536" t="s">
        <v>250</v>
      </c>
      <c r="B13" s="1537">
        <v>0.5</v>
      </c>
      <c r="C13" s="1531">
        <v>97.74</v>
      </c>
      <c r="D13" s="1531">
        <v>76.05</v>
      </c>
      <c r="E13" s="1531">
        <v>109.08</v>
      </c>
      <c r="F13" s="1531">
        <v>108.72</v>
      </c>
      <c r="G13" s="1531">
        <v>99.72</v>
      </c>
      <c r="H13" s="1531">
        <v>191.25</v>
      </c>
      <c r="I13" s="1531">
        <v>191.25</v>
      </c>
      <c r="J13" s="1531">
        <v>140.22</v>
      </c>
      <c r="K13" s="1531">
        <v>127.98</v>
      </c>
      <c r="L13" s="1531">
        <v>139.32</v>
      </c>
      <c r="M13" s="1531">
        <v>95.04</v>
      </c>
      <c r="N13" s="1531">
        <v>95.04</v>
      </c>
      <c r="O13" s="1531">
        <v>95.04</v>
      </c>
      <c r="P13" s="1531">
        <v>95.04</v>
      </c>
      <c r="Q13" s="1531">
        <v>138.33</v>
      </c>
      <c r="R13" s="1531">
        <v>170.46</v>
      </c>
      <c r="S13" s="1531">
        <v>140.22</v>
      </c>
      <c r="T13" s="1531">
        <v>140.22</v>
      </c>
      <c r="U13" s="1531">
        <v>140.22</v>
      </c>
      <c r="V13" s="1531">
        <v>156.24</v>
      </c>
      <c r="W13" s="1531">
        <v>156.24</v>
      </c>
      <c r="X13" s="1531">
        <v>156.24</v>
      </c>
      <c r="Y13" s="1531">
        <v>270.45</v>
      </c>
      <c r="Z13" s="1531">
        <v>270.45</v>
      </c>
      <c r="AA13" s="1531">
        <v>150.57</v>
      </c>
      <c r="AB13" s="1531">
        <v>150.57</v>
      </c>
      <c r="AC13" s="1531">
        <v>150.57</v>
      </c>
      <c r="AD13" s="1531">
        <v>150.57</v>
      </c>
      <c r="AE13" s="1547" t="s">
        <v>251</v>
      </c>
    </row>
    <row r="14" ht="16.5" spans="1:31">
      <c r="A14" s="1536"/>
      <c r="B14" s="1538">
        <v>1</v>
      </c>
      <c r="C14" s="1531">
        <v>128.88</v>
      </c>
      <c r="D14" s="1531">
        <v>94.95</v>
      </c>
      <c r="E14" s="1531">
        <v>139.32</v>
      </c>
      <c r="F14" s="1531">
        <v>142.65</v>
      </c>
      <c r="G14" s="1531">
        <v>133.65</v>
      </c>
      <c r="H14" s="1531">
        <v>236.61</v>
      </c>
      <c r="I14" s="1531">
        <v>236.61</v>
      </c>
      <c r="J14" s="1531">
        <v>168.48</v>
      </c>
      <c r="K14" s="1531">
        <v>143.1</v>
      </c>
      <c r="L14" s="1531">
        <v>162.99</v>
      </c>
      <c r="M14" s="1531">
        <v>108.72</v>
      </c>
      <c r="N14" s="1531">
        <v>108.72</v>
      </c>
      <c r="O14" s="1531">
        <v>108.72</v>
      </c>
      <c r="P14" s="1531">
        <v>108.72</v>
      </c>
      <c r="Q14" s="1531">
        <v>166.59</v>
      </c>
      <c r="R14" s="1531">
        <v>205.38</v>
      </c>
      <c r="S14" s="1531">
        <v>168.48</v>
      </c>
      <c r="T14" s="1531">
        <v>168.48</v>
      </c>
      <c r="U14" s="1531">
        <v>168.48</v>
      </c>
      <c r="V14" s="1531">
        <v>189.27</v>
      </c>
      <c r="W14" s="1531">
        <v>189.27</v>
      </c>
      <c r="X14" s="1531">
        <v>189.27</v>
      </c>
      <c r="Y14" s="1531">
        <v>343.17</v>
      </c>
      <c r="Z14" s="1531">
        <v>343.17</v>
      </c>
      <c r="AA14" s="1531">
        <v>180.81</v>
      </c>
      <c r="AB14" s="1531">
        <v>192.06</v>
      </c>
      <c r="AC14" s="1531">
        <v>192.06</v>
      </c>
      <c r="AD14" s="1531">
        <v>192.06</v>
      </c>
      <c r="AE14" s="1547" t="s">
        <v>251</v>
      </c>
    </row>
    <row r="15" ht="16.5" spans="1:31">
      <c r="A15" s="1536"/>
      <c r="B15" s="1538">
        <v>1.5</v>
      </c>
      <c r="C15" s="1531">
        <v>163.62</v>
      </c>
      <c r="D15" s="1531">
        <v>117.45</v>
      </c>
      <c r="E15" s="1531">
        <v>173.16</v>
      </c>
      <c r="F15" s="1531">
        <v>184.68</v>
      </c>
      <c r="G15" s="1531">
        <v>171.18</v>
      </c>
      <c r="H15" s="1531">
        <v>285.57</v>
      </c>
      <c r="I15" s="1531">
        <v>285.57</v>
      </c>
      <c r="J15" s="1531">
        <v>200.34</v>
      </c>
      <c r="K15" s="1531">
        <v>161.82</v>
      </c>
      <c r="L15" s="1531">
        <v>190.26</v>
      </c>
      <c r="M15" s="1531">
        <v>133.65</v>
      </c>
      <c r="N15" s="1531">
        <v>133.65</v>
      </c>
      <c r="O15" s="1531">
        <v>133.65</v>
      </c>
      <c r="P15" s="1531">
        <v>133.65</v>
      </c>
      <c r="Q15" s="1531">
        <v>198.45</v>
      </c>
      <c r="R15" s="1531">
        <v>243.9</v>
      </c>
      <c r="S15" s="1531">
        <v>200.34</v>
      </c>
      <c r="T15" s="1531">
        <v>200.34</v>
      </c>
      <c r="U15" s="1531">
        <v>200.34</v>
      </c>
      <c r="V15" s="1531">
        <v>225.9</v>
      </c>
      <c r="W15" s="1531">
        <v>225.9</v>
      </c>
      <c r="X15" s="1531">
        <v>225.9</v>
      </c>
      <c r="Y15" s="1531">
        <v>419.49</v>
      </c>
      <c r="Z15" s="1531">
        <v>419.49</v>
      </c>
      <c r="AA15" s="1531">
        <v>214.65</v>
      </c>
      <c r="AB15" s="1531">
        <v>237.15</v>
      </c>
      <c r="AC15" s="1531">
        <v>237.15</v>
      </c>
      <c r="AD15" s="1531">
        <v>237.15</v>
      </c>
      <c r="AE15" s="1547">
        <v>134.4</v>
      </c>
    </row>
    <row r="16" ht="16.5" spans="1:31">
      <c r="A16" s="1536"/>
      <c r="B16" s="1538">
        <v>2</v>
      </c>
      <c r="C16" s="1531">
        <v>198.36</v>
      </c>
      <c r="D16" s="1531">
        <v>139.95</v>
      </c>
      <c r="E16" s="1531">
        <v>207</v>
      </c>
      <c r="F16" s="1531">
        <v>226.71</v>
      </c>
      <c r="G16" s="1531">
        <v>208.71</v>
      </c>
      <c r="H16" s="1531">
        <v>334.53</v>
      </c>
      <c r="I16" s="1531">
        <v>334.53</v>
      </c>
      <c r="J16" s="1531">
        <v>232.2</v>
      </c>
      <c r="K16" s="1531">
        <v>180.54</v>
      </c>
      <c r="L16" s="1531">
        <v>217.53</v>
      </c>
      <c r="M16" s="1531">
        <v>152.73</v>
      </c>
      <c r="N16" s="1531">
        <v>152.73</v>
      </c>
      <c r="O16" s="1531">
        <v>152.73</v>
      </c>
      <c r="P16" s="1531">
        <v>152.73</v>
      </c>
      <c r="Q16" s="1531">
        <v>230.31</v>
      </c>
      <c r="R16" s="1531">
        <v>282.42</v>
      </c>
      <c r="S16" s="1531">
        <v>232.2</v>
      </c>
      <c r="T16" s="1531">
        <v>232.2</v>
      </c>
      <c r="U16" s="1531">
        <v>232.2</v>
      </c>
      <c r="V16" s="1531">
        <v>262.53</v>
      </c>
      <c r="W16" s="1531">
        <v>262.53</v>
      </c>
      <c r="X16" s="1531">
        <v>262.53</v>
      </c>
      <c r="Y16" s="1531">
        <v>495.81</v>
      </c>
      <c r="Z16" s="1531">
        <v>495.81</v>
      </c>
      <c r="AA16" s="1531">
        <v>248.49</v>
      </c>
      <c r="AB16" s="1531">
        <v>282.24</v>
      </c>
      <c r="AC16" s="1531">
        <v>282.24</v>
      </c>
      <c r="AD16" s="1531">
        <v>282.24</v>
      </c>
      <c r="AE16" s="1547">
        <v>152.95652173913</v>
      </c>
    </row>
    <row r="17" ht="16.5" spans="1:31">
      <c r="A17" s="1536"/>
      <c r="B17" s="1538">
        <v>2.5</v>
      </c>
      <c r="C17" s="1531">
        <v>233.1</v>
      </c>
      <c r="D17" s="1531">
        <v>162.45</v>
      </c>
      <c r="E17" s="1531">
        <v>240.84</v>
      </c>
      <c r="F17" s="1531">
        <v>268.74</v>
      </c>
      <c r="G17" s="1531">
        <v>246.24</v>
      </c>
      <c r="H17" s="1531">
        <v>383.49</v>
      </c>
      <c r="I17" s="1531">
        <v>383.49</v>
      </c>
      <c r="J17" s="1531">
        <v>264.06</v>
      </c>
      <c r="K17" s="1531">
        <v>199.26</v>
      </c>
      <c r="L17" s="1531">
        <v>244.8</v>
      </c>
      <c r="M17" s="1531">
        <v>160.29</v>
      </c>
      <c r="N17" s="1531">
        <v>160.29</v>
      </c>
      <c r="O17" s="1531">
        <v>160.29</v>
      </c>
      <c r="P17" s="1531">
        <v>160.29</v>
      </c>
      <c r="Q17" s="1531">
        <v>262.17</v>
      </c>
      <c r="R17" s="1531">
        <v>320.94</v>
      </c>
      <c r="S17" s="1531">
        <v>264.06</v>
      </c>
      <c r="T17" s="1531">
        <v>264.06</v>
      </c>
      <c r="U17" s="1531">
        <v>264.06</v>
      </c>
      <c r="V17" s="1531">
        <v>299.16</v>
      </c>
      <c r="W17" s="1531">
        <v>299.16</v>
      </c>
      <c r="X17" s="1531">
        <v>299.16</v>
      </c>
      <c r="Y17" s="1531">
        <v>572.13</v>
      </c>
      <c r="Z17" s="1531">
        <v>572.13</v>
      </c>
      <c r="AA17" s="1531">
        <v>282.33</v>
      </c>
      <c r="AB17" s="1531">
        <v>327.33</v>
      </c>
      <c r="AC17" s="1531">
        <v>327.33</v>
      </c>
      <c r="AD17" s="1531">
        <v>327.33</v>
      </c>
      <c r="AE17" s="1547">
        <v>176.365217391304</v>
      </c>
    </row>
    <row r="18" ht="16.5" spans="1:31">
      <c r="A18" s="1536"/>
      <c r="B18" s="1538">
        <v>3</v>
      </c>
      <c r="C18" s="1531">
        <v>267.84</v>
      </c>
      <c r="D18" s="1531">
        <v>184.95</v>
      </c>
      <c r="E18" s="1531">
        <v>274.68</v>
      </c>
      <c r="F18" s="1531">
        <v>310.77</v>
      </c>
      <c r="G18" s="1531">
        <v>283.77</v>
      </c>
      <c r="H18" s="1531">
        <v>432.45</v>
      </c>
      <c r="I18" s="1531">
        <v>432.45</v>
      </c>
      <c r="J18" s="1531">
        <v>295.92</v>
      </c>
      <c r="K18" s="1531">
        <v>217.98</v>
      </c>
      <c r="L18" s="1531">
        <v>272.07</v>
      </c>
      <c r="M18" s="1531">
        <v>179.82</v>
      </c>
      <c r="N18" s="1531">
        <v>179.82</v>
      </c>
      <c r="O18" s="1531">
        <v>179.82</v>
      </c>
      <c r="P18" s="1531">
        <v>179.82</v>
      </c>
      <c r="Q18" s="1531">
        <v>294.03</v>
      </c>
      <c r="R18" s="1531">
        <v>359.46</v>
      </c>
      <c r="S18" s="1531">
        <v>295.92</v>
      </c>
      <c r="T18" s="1531">
        <v>295.92</v>
      </c>
      <c r="U18" s="1531">
        <v>295.92</v>
      </c>
      <c r="V18" s="1531">
        <v>335.79</v>
      </c>
      <c r="W18" s="1531">
        <v>335.79</v>
      </c>
      <c r="X18" s="1531">
        <v>335.79</v>
      </c>
      <c r="Y18" s="1531">
        <v>647.46</v>
      </c>
      <c r="Z18" s="1531">
        <v>647.46</v>
      </c>
      <c r="AA18" s="1531">
        <v>316.17</v>
      </c>
      <c r="AB18" s="1531">
        <v>372.42</v>
      </c>
      <c r="AC18" s="1531">
        <v>372.42</v>
      </c>
      <c r="AD18" s="1531">
        <v>372.42</v>
      </c>
      <c r="AE18" s="1547">
        <v>193.747826086957</v>
      </c>
    </row>
    <row r="19" ht="16.5" spans="1:31">
      <c r="A19" s="1536"/>
      <c r="B19" s="1538">
        <v>3.5</v>
      </c>
      <c r="C19" s="1531">
        <v>302.58</v>
      </c>
      <c r="D19" s="1531">
        <v>207.45</v>
      </c>
      <c r="E19" s="1531">
        <v>308.52</v>
      </c>
      <c r="F19" s="1531">
        <v>352.8</v>
      </c>
      <c r="G19" s="1531">
        <v>321.3</v>
      </c>
      <c r="H19" s="1531">
        <v>477.54</v>
      </c>
      <c r="I19" s="1531">
        <v>477.54</v>
      </c>
      <c r="J19" s="1531">
        <v>327.78</v>
      </c>
      <c r="K19" s="1531">
        <v>236.7</v>
      </c>
      <c r="L19" s="1531">
        <v>299.34</v>
      </c>
      <c r="M19" s="1531">
        <v>201.24</v>
      </c>
      <c r="N19" s="1531">
        <v>201.24</v>
      </c>
      <c r="O19" s="1531">
        <v>201.24</v>
      </c>
      <c r="P19" s="1531">
        <v>201.24</v>
      </c>
      <c r="Q19" s="1531">
        <v>325.89</v>
      </c>
      <c r="R19" s="1531">
        <v>397.98</v>
      </c>
      <c r="S19" s="1531">
        <v>327.78</v>
      </c>
      <c r="T19" s="1531">
        <v>327.78</v>
      </c>
      <c r="U19" s="1531">
        <v>327.78</v>
      </c>
      <c r="V19" s="1531">
        <v>372.42</v>
      </c>
      <c r="W19" s="1531">
        <v>372.42</v>
      </c>
      <c r="X19" s="1531">
        <v>372.42</v>
      </c>
      <c r="Y19" s="1531">
        <v>722.79</v>
      </c>
      <c r="Z19" s="1531">
        <v>722.79</v>
      </c>
      <c r="AA19" s="1531">
        <v>350.01</v>
      </c>
      <c r="AB19" s="1531">
        <v>416.61</v>
      </c>
      <c r="AC19" s="1531">
        <v>416.61</v>
      </c>
      <c r="AD19" s="1531">
        <v>416.61</v>
      </c>
      <c r="AE19" s="1547">
        <v>208.15652173913</v>
      </c>
    </row>
    <row r="20" ht="16.5" spans="1:31">
      <c r="A20" s="1536"/>
      <c r="B20" s="1538">
        <v>4</v>
      </c>
      <c r="C20" s="1531">
        <v>337.32</v>
      </c>
      <c r="D20" s="1531">
        <v>229.95</v>
      </c>
      <c r="E20" s="1531">
        <v>342.36</v>
      </c>
      <c r="F20" s="1531">
        <v>394.83</v>
      </c>
      <c r="G20" s="1531">
        <v>358.83</v>
      </c>
      <c r="H20" s="1531">
        <v>522.63</v>
      </c>
      <c r="I20" s="1531">
        <v>522.63</v>
      </c>
      <c r="J20" s="1531">
        <v>359.64</v>
      </c>
      <c r="K20" s="1531">
        <v>255.42</v>
      </c>
      <c r="L20" s="1531">
        <v>326.61</v>
      </c>
      <c r="M20" s="1531">
        <v>222.66</v>
      </c>
      <c r="N20" s="1531">
        <v>222.66</v>
      </c>
      <c r="O20" s="1531">
        <v>222.66</v>
      </c>
      <c r="P20" s="1531">
        <v>222.66</v>
      </c>
      <c r="Q20" s="1531">
        <v>357.75</v>
      </c>
      <c r="R20" s="1531">
        <v>436.5</v>
      </c>
      <c r="S20" s="1531">
        <v>359.64</v>
      </c>
      <c r="T20" s="1531">
        <v>359.64</v>
      </c>
      <c r="U20" s="1531">
        <v>359.64</v>
      </c>
      <c r="V20" s="1531">
        <v>409.05</v>
      </c>
      <c r="W20" s="1531">
        <v>409.05</v>
      </c>
      <c r="X20" s="1531">
        <v>409.05</v>
      </c>
      <c r="Y20" s="1531">
        <v>798.12</v>
      </c>
      <c r="Z20" s="1531">
        <v>798.12</v>
      </c>
      <c r="AA20" s="1531">
        <v>383.85</v>
      </c>
      <c r="AB20" s="1531">
        <v>460.8</v>
      </c>
      <c r="AC20" s="1531">
        <v>460.8</v>
      </c>
      <c r="AD20" s="1531">
        <v>460.8</v>
      </c>
      <c r="AE20" s="1547">
        <v>227.886956521739</v>
      </c>
    </row>
    <row r="21" ht="16.5" spans="1:31">
      <c r="A21" s="1536"/>
      <c r="B21" s="1538">
        <v>4.5</v>
      </c>
      <c r="C21" s="1531">
        <v>372.06</v>
      </c>
      <c r="D21" s="1531">
        <v>252.45</v>
      </c>
      <c r="E21" s="1531">
        <v>376.2</v>
      </c>
      <c r="F21" s="1531">
        <v>436.86</v>
      </c>
      <c r="G21" s="1531">
        <v>396.36</v>
      </c>
      <c r="H21" s="1531">
        <v>567.72</v>
      </c>
      <c r="I21" s="1531">
        <v>567.72</v>
      </c>
      <c r="J21" s="1531">
        <v>391.5</v>
      </c>
      <c r="K21" s="1531">
        <v>274.14</v>
      </c>
      <c r="L21" s="1531">
        <v>353.88</v>
      </c>
      <c r="M21" s="1531">
        <v>244.08</v>
      </c>
      <c r="N21" s="1531">
        <v>244.08</v>
      </c>
      <c r="O21" s="1531">
        <v>244.08</v>
      </c>
      <c r="P21" s="1531">
        <v>244.08</v>
      </c>
      <c r="Q21" s="1531">
        <v>389.61</v>
      </c>
      <c r="R21" s="1531">
        <v>475.02</v>
      </c>
      <c r="S21" s="1531">
        <v>391.5</v>
      </c>
      <c r="T21" s="1531">
        <v>391.5</v>
      </c>
      <c r="U21" s="1531">
        <v>391.5</v>
      </c>
      <c r="V21" s="1531">
        <v>445.68</v>
      </c>
      <c r="W21" s="1531">
        <v>445.68</v>
      </c>
      <c r="X21" s="1531">
        <v>445.68</v>
      </c>
      <c r="Y21" s="1531">
        <v>873.45</v>
      </c>
      <c r="Z21" s="1531">
        <v>873.45</v>
      </c>
      <c r="AA21" s="1531">
        <v>417.69</v>
      </c>
      <c r="AB21" s="1531">
        <v>504.99</v>
      </c>
      <c r="AC21" s="1531">
        <v>504.99</v>
      </c>
      <c r="AD21" s="1531">
        <v>504.99</v>
      </c>
      <c r="AE21" s="1547">
        <v>247.695652173913</v>
      </c>
    </row>
    <row r="22" ht="16.5" spans="1:31">
      <c r="A22" s="1536"/>
      <c r="B22" s="1538">
        <v>5</v>
      </c>
      <c r="C22" s="1531">
        <v>406.8</v>
      </c>
      <c r="D22" s="1531">
        <v>274.95</v>
      </c>
      <c r="E22" s="1531">
        <v>410.04</v>
      </c>
      <c r="F22" s="1531">
        <v>478.89</v>
      </c>
      <c r="G22" s="1531">
        <v>433.89</v>
      </c>
      <c r="H22" s="1531">
        <v>612.81</v>
      </c>
      <c r="I22" s="1531">
        <v>612.81</v>
      </c>
      <c r="J22" s="1531">
        <v>423.36</v>
      </c>
      <c r="K22" s="1531">
        <v>292.86</v>
      </c>
      <c r="L22" s="1531">
        <v>381.15</v>
      </c>
      <c r="M22" s="1531">
        <v>265.5</v>
      </c>
      <c r="N22" s="1531">
        <v>265.5</v>
      </c>
      <c r="O22" s="1531">
        <v>265.5</v>
      </c>
      <c r="P22" s="1531">
        <v>265.5</v>
      </c>
      <c r="Q22" s="1531">
        <v>421.47</v>
      </c>
      <c r="R22" s="1531">
        <v>513.54</v>
      </c>
      <c r="S22" s="1531">
        <v>423.36</v>
      </c>
      <c r="T22" s="1531">
        <v>423.36</v>
      </c>
      <c r="U22" s="1531">
        <v>423.36</v>
      </c>
      <c r="V22" s="1531">
        <v>482.31</v>
      </c>
      <c r="W22" s="1531">
        <v>482.31</v>
      </c>
      <c r="X22" s="1531">
        <v>482.31</v>
      </c>
      <c r="Y22" s="1531">
        <v>948.78</v>
      </c>
      <c r="Z22" s="1531">
        <v>948.78</v>
      </c>
      <c r="AA22" s="1531">
        <v>451.53</v>
      </c>
      <c r="AB22" s="1531">
        <v>549.18</v>
      </c>
      <c r="AC22" s="1531">
        <v>549.18</v>
      </c>
      <c r="AD22" s="1531">
        <v>549.18</v>
      </c>
      <c r="AE22" s="1547">
        <v>267.426086956522</v>
      </c>
    </row>
    <row r="23" ht="16.5" spans="1:31">
      <c r="A23" s="1536"/>
      <c r="B23" s="1538">
        <v>5.5</v>
      </c>
      <c r="C23" s="1531">
        <v>441.54</v>
      </c>
      <c r="D23" s="1531">
        <v>297.45</v>
      </c>
      <c r="E23" s="1531">
        <v>443.88</v>
      </c>
      <c r="F23" s="1531">
        <v>520.92</v>
      </c>
      <c r="G23" s="1531">
        <v>471.42</v>
      </c>
      <c r="H23" s="1531">
        <v>661.77</v>
      </c>
      <c r="I23" s="1531">
        <v>661.77</v>
      </c>
      <c r="J23" s="1531">
        <v>453.42</v>
      </c>
      <c r="K23" s="1531">
        <v>311.58</v>
      </c>
      <c r="L23" s="1531">
        <v>408.42</v>
      </c>
      <c r="M23" s="1531">
        <v>288.45</v>
      </c>
      <c r="N23" s="1531">
        <v>288.45</v>
      </c>
      <c r="O23" s="1531">
        <v>288.45</v>
      </c>
      <c r="P23" s="1531">
        <v>288.45</v>
      </c>
      <c r="Q23" s="1531">
        <v>450.54</v>
      </c>
      <c r="R23" s="1531">
        <v>548.28</v>
      </c>
      <c r="S23" s="1531">
        <v>453.42</v>
      </c>
      <c r="T23" s="1531">
        <v>453.42</v>
      </c>
      <c r="U23" s="1531">
        <v>453.42</v>
      </c>
      <c r="V23" s="1531">
        <v>516.15</v>
      </c>
      <c r="W23" s="1531">
        <v>516.15</v>
      </c>
      <c r="X23" s="1531">
        <v>516.15</v>
      </c>
      <c r="Y23" s="1531">
        <v>1003.41</v>
      </c>
      <c r="Z23" s="1531">
        <v>1003.41</v>
      </c>
      <c r="AA23" s="1531">
        <v>485.37</v>
      </c>
      <c r="AB23" s="1531">
        <v>593.37</v>
      </c>
      <c r="AC23" s="1531">
        <v>593.37</v>
      </c>
      <c r="AD23" s="1531">
        <v>593.37</v>
      </c>
      <c r="AE23" s="1547">
        <v>301.713043478261</v>
      </c>
    </row>
    <row r="24" ht="16.5" spans="1:31">
      <c r="A24" s="1536"/>
      <c r="B24" s="1538">
        <v>6</v>
      </c>
      <c r="C24" s="1531">
        <v>476.28</v>
      </c>
      <c r="D24" s="1531">
        <v>319.95</v>
      </c>
      <c r="E24" s="1531">
        <v>477.72</v>
      </c>
      <c r="F24" s="1531">
        <v>562.95</v>
      </c>
      <c r="G24" s="1531">
        <v>508.95</v>
      </c>
      <c r="H24" s="1531">
        <v>710.73</v>
      </c>
      <c r="I24" s="1531">
        <v>710.73</v>
      </c>
      <c r="J24" s="1531">
        <v>483.48</v>
      </c>
      <c r="K24" s="1531">
        <v>330.3</v>
      </c>
      <c r="L24" s="1531">
        <v>435.69</v>
      </c>
      <c r="M24" s="1531">
        <v>306.99</v>
      </c>
      <c r="N24" s="1531">
        <v>306.99</v>
      </c>
      <c r="O24" s="1531">
        <v>306.99</v>
      </c>
      <c r="P24" s="1531">
        <v>306.99</v>
      </c>
      <c r="Q24" s="1531">
        <v>479.61</v>
      </c>
      <c r="R24" s="1531">
        <v>583.02</v>
      </c>
      <c r="S24" s="1531">
        <v>483.48</v>
      </c>
      <c r="T24" s="1531">
        <v>483.48</v>
      </c>
      <c r="U24" s="1531">
        <v>483.48</v>
      </c>
      <c r="V24" s="1531">
        <v>549.99</v>
      </c>
      <c r="W24" s="1531">
        <v>549.99</v>
      </c>
      <c r="X24" s="1531">
        <v>549.99</v>
      </c>
      <c r="Y24" s="1531">
        <v>1058.04</v>
      </c>
      <c r="Z24" s="1531">
        <v>1058.04</v>
      </c>
      <c r="AA24" s="1531">
        <v>519.21</v>
      </c>
      <c r="AB24" s="1531">
        <v>637.56</v>
      </c>
      <c r="AC24" s="1531">
        <v>637.56</v>
      </c>
      <c r="AD24" s="1531">
        <v>637.56</v>
      </c>
      <c r="AE24" s="1547">
        <v>320.191304347826</v>
      </c>
    </row>
    <row r="25" ht="16.5" spans="1:31">
      <c r="A25" s="1536"/>
      <c r="B25" s="1538">
        <v>6.5</v>
      </c>
      <c r="C25" s="1531">
        <v>511.02</v>
      </c>
      <c r="D25" s="1531">
        <v>342.45</v>
      </c>
      <c r="E25" s="1531">
        <v>481.95</v>
      </c>
      <c r="F25" s="1531">
        <v>604.98</v>
      </c>
      <c r="G25" s="1531">
        <v>546.48</v>
      </c>
      <c r="H25" s="1531">
        <v>759.69</v>
      </c>
      <c r="I25" s="1531">
        <v>759.69</v>
      </c>
      <c r="J25" s="1531">
        <v>513.54</v>
      </c>
      <c r="K25" s="1531">
        <v>349.02</v>
      </c>
      <c r="L25" s="1531">
        <v>462.96</v>
      </c>
      <c r="M25" s="1531">
        <v>325.53</v>
      </c>
      <c r="N25" s="1531">
        <v>325.53</v>
      </c>
      <c r="O25" s="1531">
        <v>325.53</v>
      </c>
      <c r="P25" s="1531">
        <v>325.53</v>
      </c>
      <c r="Q25" s="1531">
        <v>508.68</v>
      </c>
      <c r="R25" s="1531">
        <v>617.76</v>
      </c>
      <c r="S25" s="1531">
        <v>513.54</v>
      </c>
      <c r="T25" s="1531">
        <v>513.54</v>
      </c>
      <c r="U25" s="1531">
        <v>513.54</v>
      </c>
      <c r="V25" s="1531">
        <v>583.83</v>
      </c>
      <c r="W25" s="1531">
        <v>583.83</v>
      </c>
      <c r="X25" s="1531">
        <v>583.83</v>
      </c>
      <c r="Y25" s="1531">
        <v>1112.67</v>
      </c>
      <c r="Z25" s="1531">
        <v>1112.67</v>
      </c>
      <c r="AA25" s="1531">
        <v>553.05</v>
      </c>
      <c r="AB25" s="1531">
        <v>681.75</v>
      </c>
      <c r="AC25" s="1531">
        <v>681.75</v>
      </c>
      <c r="AD25" s="1531">
        <v>681.75</v>
      </c>
      <c r="AE25" s="1547">
        <v>338.669565217391</v>
      </c>
    </row>
    <row r="26" ht="16.5" spans="1:31">
      <c r="A26" s="1536"/>
      <c r="B26" s="1538">
        <v>7</v>
      </c>
      <c r="C26" s="1531">
        <v>545.76</v>
      </c>
      <c r="D26" s="1531">
        <v>364.95</v>
      </c>
      <c r="E26" s="1531">
        <v>486.18</v>
      </c>
      <c r="F26" s="1531">
        <v>647.01</v>
      </c>
      <c r="G26" s="1531">
        <v>584.01</v>
      </c>
      <c r="H26" s="1531">
        <v>808.65</v>
      </c>
      <c r="I26" s="1531">
        <v>808.65</v>
      </c>
      <c r="J26" s="1531">
        <v>543.6</v>
      </c>
      <c r="K26" s="1531">
        <v>367.74</v>
      </c>
      <c r="L26" s="1531">
        <v>490.23</v>
      </c>
      <c r="M26" s="1531">
        <v>344.07</v>
      </c>
      <c r="N26" s="1531">
        <v>344.07</v>
      </c>
      <c r="O26" s="1531">
        <v>344.07</v>
      </c>
      <c r="P26" s="1531">
        <v>344.07</v>
      </c>
      <c r="Q26" s="1531">
        <v>537.75</v>
      </c>
      <c r="R26" s="1531">
        <v>652.5</v>
      </c>
      <c r="S26" s="1531">
        <v>543.6</v>
      </c>
      <c r="T26" s="1531">
        <v>543.6</v>
      </c>
      <c r="U26" s="1531">
        <v>543.6</v>
      </c>
      <c r="V26" s="1531">
        <v>617.67</v>
      </c>
      <c r="W26" s="1531">
        <v>617.67</v>
      </c>
      <c r="X26" s="1531">
        <v>617.67</v>
      </c>
      <c r="Y26" s="1531">
        <v>1167.3</v>
      </c>
      <c r="Z26" s="1531">
        <v>1167.3</v>
      </c>
      <c r="AA26" s="1531">
        <v>586.89</v>
      </c>
      <c r="AB26" s="1531">
        <v>725.94</v>
      </c>
      <c r="AC26" s="1531">
        <v>725.94</v>
      </c>
      <c r="AD26" s="1531">
        <v>725.94</v>
      </c>
      <c r="AE26" s="1547">
        <v>357.069565217391</v>
      </c>
    </row>
    <row r="27" ht="16.5" spans="1:31">
      <c r="A27" s="1536"/>
      <c r="B27" s="1538">
        <v>7.5</v>
      </c>
      <c r="C27" s="1531">
        <v>580.5</v>
      </c>
      <c r="D27" s="1531">
        <v>387.45</v>
      </c>
      <c r="E27" s="1531">
        <v>490.41</v>
      </c>
      <c r="F27" s="1531">
        <v>689.04</v>
      </c>
      <c r="G27" s="1531">
        <v>621.54</v>
      </c>
      <c r="H27" s="1531">
        <v>857.61</v>
      </c>
      <c r="I27" s="1531">
        <v>857.61</v>
      </c>
      <c r="J27" s="1531">
        <v>573.66</v>
      </c>
      <c r="K27" s="1531">
        <v>386.46</v>
      </c>
      <c r="L27" s="1531">
        <v>517.5</v>
      </c>
      <c r="M27" s="1531">
        <v>362.61</v>
      </c>
      <c r="N27" s="1531">
        <v>362.61</v>
      </c>
      <c r="O27" s="1531">
        <v>362.61</v>
      </c>
      <c r="P27" s="1531">
        <v>362.61</v>
      </c>
      <c r="Q27" s="1531">
        <v>566.82</v>
      </c>
      <c r="R27" s="1531">
        <v>687.24</v>
      </c>
      <c r="S27" s="1531">
        <v>573.66</v>
      </c>
      <c r="T27" s="1531">
        <v>573.66</v>
      </c>
      <c r="U27" s="1531">
        <v>573.66</v>
      </c>
      <c r="V27" s="1531">
        <v>651.51</v>
      </c>
      <c r="W27" s="1531">
        <v>651.51</v>
      </c>
      <c r="X27" s="1531">
        <v>651.51</v>
      </c>
      <c r="Y27" s="1531">
        <v>1221.93</v>
      </c>
      <c r="Z27" s="1531">
        <v>1221.93</v>
      </c>
      <c r="AA27" s="1531">
        <v>620.73</v>
      </c>
      <c r="AB27" s="1531">
        <v>770.13</v>
      </c>
      <c r="AC27" s="1531">
        <v>770.13</v>
      </c>
      <c r="AD27" s="1531">
        <v>770.13</v>
      </c>
      <c r="AE27" s="1547">
        <v>375.547826086957</v>
      </c>
    </row>
    <row r="28" ht="16.5" spans="1:31">
      <c r="A28" s="1536"/>
      <c r="B28" s="1538">
        <v>8</v>
      </c>
      <c r="C28" s="1531">
        <v>615.24</v>
      </c>
      <c r="D28" s="1531">
        <v>409.95</v>
      </c>
      <c r="E28" s="1531">
        <v>494.64</v>
      </c>
      <c r="F28" s="1531">
        <v>731.07</v>
      </c>
      <c r="G28" s="1531">
        <v>659.07</v>
      </c>
      <c r="H28" s="1531">
        <v>906.57</v>
      </c>
      <c r="I28" s="1531">
        <v>906.57</v>
      </c>
      <c r="J28" s="1531">
        <v>603.72</v>
      </c>
      <c r="K28" s="1531">
        <v>405.18</v>
      </c>
      <c r="L28" s="1531">
        <v>544.77</v>
      </c>
      <c r="M28" s="1531">
        <v>381.15</v>
      </c>
      <c r="N28" s="1531">
        <v>381.15</v>
      </c>
      <c r="O28" s="1531">
        <v>381.15</v>
      </c>
      <c r="P28" s="1531">
        <v>381.15</v>
      </c>
      <c r="Q28" s="1531">
        <v>595.89</v>
      </c>
      <c r="R28" s="1531">
        <v>721.98</v>
      </c>
      <c r="S28" s="1531">
        <v>603.72</v>
      </c>
      <c r="T28" s="1531">
        <v>603.72</v>
      </c>
      <c r="U28" s="1531">
        <v>603.72</v>
      </c>
      <c r="V28" s="1531">
        <v>685.35</v>
      </c>
      <c r="W28" s="1531">
        <v>685.35</v>
      </c>
      <c r="X28" s="1531">
        <v>685.35</v>
      </c>
      <c r="Y28" s="1531">
        <v>1276.56</v>
      </c>
      <c r="Z28" s="1531">
        <v>1276.56</v>
      </c>
      <c r="AA28" s="1531">
        <v>654.57</v>
      </c>
      <c r="AB28" s="1531">
        <v>814.32</v>
      </c>
      <c r="AC28" s="1531">
        <v>814.32</v>
      </c>
      <c r="AD28" s="1531">
        <v>814.32</v>
      </c>
      <c r="AE28" s="1547">
        <v>394.182608695652</v>
      </c>
    </row>
    <row r="29" ht="16.5" spans="1:31">
      <c r="A29" s="1536"/>
      <c r="B29" s="1538">
        <v>8.5</v>
      </c>
      <c r="C29" s="1531">
        <v>649.98</v>
      </c>
      <c r="D29" s="1531">
        <v>432.45</v>
      </c>
      <c r="E29" s="1531">
        <v>498.87</v>
      </c>
      <c r="F29" s="1531">
        <v>773.1</v>
      </c>
      <c r="G29" s="1531">
        <v>696.6</v>
      </c>
      <c r="H29" s="1531">
        <v>955.53</v>
      </c>
      <c r="I29" s="1531">
        <v>911.88</v>
      </c>
      <c r="J29" s="1531">
        <v>633.78</v>
      </c>
      <c r="K29" s="1531">
        <v>423.9</v>
      </c>
      <c r="L29" s="1531">
        <v>572.04</v>
      </c>
      <c r="M29" s="1531">
        <v>399.78</v>
      </c>
      <c r="N29" s="1531">
        <v>399.78</v>
      </c>
      <c r="O29" s="1531">
        <v>399.78</v>
      </c>
      <c r="P29" s="1531">
        <v>399.78</v>
      </c>
      <c r="Q29" s="1531">
        <v>624.96</v>
      </c>
      <c r="R29" s="1531">
        <v>756.72</v>
      </c>
      <c r="S29" s="1531">
        <v>633.78</v>
      </c>
      <c r="T29" s="1531">
        <v>633.78</v>
      </c>
      <c r="U29" s="1531">
        <v>633.78</v>
      </c>
      <c r="V29" s="1531">
        <v>719.19</v>
      </c>
      <c r="W29" s="1531">
        <v>719.19</v>
      </c>
      <c r="X29" s="1531">
        <v>719.19</v>
      </c>
      <c r="Y29" s="1531">
        <v>1331.19</v>
      </c>
      <c r="Z29" s="1531">
        <v>1331.19</v>
      </c>
      <c r="AA29" s="1531">
        <v>688.41</v>
      </c>
      <c r="AB29" s="1531">
        <v>858.51</v>
      </c>
      <c r="AC29" s="1531">
        <v>858.51</v>
      </c>
      <c r="AD29" s="1531">
        <v>858.51</v>
      </c>
      <c r="AE29" s="1547">
        <v>412.582608695652</v>
      </c>
    </row>
    <row r="30" ht="16.5" spans="1:31">
      <c r="A30" s="1536"/>
      <c r="B30" s="1538">
        <v>9</v>
      </c>
      <c r="C30" s="1531">
        <v>684.72</v>
      </c>
      <c r="D30" s="1531">
        <v>454.95</v>
      </c>
      <c r="E30" s="1531">
        <v>503.1</v>
      </c>
      <c r="F30" s="1531">
        <v>815.13</v>
      </c>
      <c r="G30" s="1531">
        <v>734.13</v>
      </c>
      <c r="H30" s="1531">
        <v>1004.49</v>
      </c>
      <c r="I30" s="1531">
        <v>917.19</v>
      </c>
      <c r="J30" s="1531">
        <v>663.84</v>
      </c>
      <c r="K30" s="1531">
        <v>442.62</v>
      </c>
      <c r="L30" s="1531">
        <v>599.31</v>
      </c>
      <c r="M30" s="1531">
        <v>418.32</v>
      </c>
      <c r="N30" s="1531">
        <v>418.32</v>
      </c>
      <c r="O30" s="1531">
        <v>418.32</v>
      </c>
      <c r="P30" s="1531">
        <v>418.32</v>
      </c>
      <c r="Q30" s="1531">
        <v>654.03</v>
      </c>
      <c r="R30" s="1531">
        <v>791.46</v>
      </c>
      <c r="S30" s="1531">
        <v>663.84</v>
      </c>
      <c r="T30" s="1531">
        <v>663.84</v>
      </c>
      <c r="U30" s="1531">
        <v>663.84</v>
      </c>
      <c r="V30" s="1531">
        <v>753.03</v>
      </c>
      <c r="W30" s="1531">
        <v>753.03</v>
      </c>
      <c r="X30" s="1531">
        <v>753.03</v>
      </c>
      <c r="Y30" s="1531">
        <v>1385.82</v>
      </c>
      <c r="Z30" s="1531">
        <v>1385.82</v>
      </c>
      <c r="AA30" s="1531">
        <v>722.25</v>
      </c>
      <c r="AB30" s="1531">
        <v>902.7</v>
      </c>
      <c r="AC30" s="1531">
        <v>902.7</v>
      </c>
      <c r="AD30" s="1531">
        <v>902.7</v>
      </c>
      <c r="AE30" s="1547">
        <v>431.060869565217</v>
      </c>
    </row>
    <row r="31" ht="16.5" spans="1:31">
      <c r="A31" s="1536"/>
      <c r="B31" s="1538">
        <v>9.5</v>
      </c>
      <c r="C31" s="1531">
        <v>719.46</v>
      </c>
      <c r="D31" s="1531">
        <v>477.45</v>
      </c>
      <c r="E31" s="1531">
        <v>507.33</v>
      </c>
      <c r="F31" s="1531">
        <v>857.16</v>
      </c>
      <c r="G31" s="1531">
        <v>771.66</v>
      </c>
      <c r="H31" s="1531">
        <v>1053.45</v>
      </c>
      <c r="I31" s="1531">
        <v>922.5</v>
      </c>
      <c r="J31" s="1531">
        <v>693.9</v>
      </c>
      <c r="K31" s="1531">
        <v>461.34</v>
      </c>
      <c r="L31" s="1531">
        <v>626.58</v>
      </c>
      <c r="M31" s="1531">
        <v>436.86</v>
      </c>
      <c r="N31" s="1531">
        <v>436.86</v>
      </c>
      <c r="O31" s="1531">
        <v>436.86</v>
      </c>
      <c r="P31" s="1531">
        <v>436.86</v>
      </c>
      <c r="Q31" s="1531">
        <v>683.1</v>
      </c>
      <c r="R31" s="1531">
        <v>826.2</v>
      </c>
      <c r="S31" s="1531">
        <v>693.9</v>
      </c>
      <c r="T31" s="1531">
        <v>693.9</v>
      </c>
      <c r="U31" s="1531">
        <v>693.9</v>
      </c>
      <c r="V31" s="1531">
        <v>786.87</v>
      </c>
      <c r="W31" s="1531">
        <v>786.87</v>
      </c>
      <c r="X31" s="1531">
        <v>786.87</v>
      </c>
      <c r="Y31" s="1531">
        <v>1440.45</v>
      </c>
      <c r="Z31" s="1531">
        <v>1440.45</v>
      </c>
      <c r="AA31" s="1531">
        <v>756.09</v>
      </c>
      <c r="AB31" s="1531">
        <v>946.89</v>
      </c>
      <c r="AC31" s="1531">
        <v>946.89</v>
      </c>
      <c r="AD31" s="1531">
        <v>946.89</v>
      </c>
      <c r="AE31" s="1531">
        <v>449.460869565217</v>
      </c>
    </row>
    <row r="32" ht="16.5" spans="1:31">
      <c r="A32" s="1536"/>
      <c r="B32" s="1538">
        <v>10</v>
      </c>
      <c r="C32" s="1531">
        <v>754.2</v>
      </c>
      <c r="D32" s="1531">
        <v>499.95</v>
      </c>
      <c r="E32" s="1531">
        <v>511.56</v>
      </c>
      <c r="F32" s="1531">
        <v>899.19</v>
      </c>
      <c r="G32" s="1531">
        <v>809.19</v>
      </c>
      <c r="H32" s="1531">
        <v>1102.41</v>
      </c>
      <c r="I32" s="1531">
        <v>927.81</v>
      </c>
      <c r="J32" s="1531">
        <v>723.96</v>
      </c>
      <c r="K32" s="1531">
        <v>480.06</v>
      </c>
      <c r="L32" s="1531">
        <v>653.85</v>
      </c>
      <c r="M32" s="1531">
        <v>455.4</v>
      </c>
      <c r="N32" s="1531">
        <v>455.4</v>
      </c>
      <c r="O32" s="1531">
        <v>455.4</v>
      </c>
      <c r="P32" s="1531">
        <v>455.4</v>
      </c>
      <c r="Q32" s="1531">
        <v>712.17</v>
      </c>
      <c r="R32" s="1531">
        <v>860.94</v>
      </c>
      <c r="S32" s="1531">
        <v>723.96</v>
      </c>
      <c r="T32" s="1531">
        <v>723.96</v>
      </c>
      <c r="U32" s="1531">
        <v>723.96</v>
      </c>
      <c r="V32" s="1531">
        <v>820.71</v>
      </c>
      <c r="W32" s="1531">
        <v>820.71</v>
      </c>
      <c r="X32" s="1531">
        <v>820.71</v>
      </c>
      <c r="Y32" s="1531">
        <v>1495.08</v>
      </c>
      <c r="Z32" s="1531">
        <v>1495.08</v>
      </c>
      <c r="AA32" s="1531">
        <v>789.93</v>
      </c>
      <c r="AB32" s="1531">
        <v>991.08</v>
      </c>
      <c r="AC32" s="1531">
        <v>991.08</v>
      </c>
      <c r="AD32" s="1531">
        <v>991.08</v>
      </c>
      <c r="AE32" s="1531">
        <v>468.017391304348</v>
      </c>
    </row>
    <row r="33" ht="16.5" spans="1:31">
      <c r="A33" s="1536"/>
      <c r="B33" s="1538">
        <v>10.5</v>
      </c>
      <c r="C33" s="1531">
        <v>788.94</v>
      </c>
      <c r="D33" s="1531">
        <v>521.46</v>
      </c>
      <c r="E33" s="1531">
        <v>515.79</v>
      </c>
      <c r="F33" s="1531">
        <v>938.43</v>
      </c>
      <c r="G33" s="1531">
        <v>843.93</v>
      </c>
      <c r="H33" s="1531">
        <v>1151.37</v>
      </c>
      <c r="I33" s="1531">
        <v>933.12</v>
      </c>
      <c r="J33" s="1531">
        <v>750.15</v>
      </c>
      <c r="K33" s="1531">
        <v>563.49</v>
      </c>
      <c r="L33" s="1531">
        <v>681.12</v>
      </c>
      <c r="M33" s="1531">
        <v>567.36</v>
      </c>
      <c r="N33" s="1531">
        <v>567.36</v>
      </c>
      <c r="O33" s="1531">
        <v>567.36</v>
      </c>
      <c r="P33" s="1531">
        <v>567.36</v>
      </c>
      <c r="Q33" s="1531">
        <v>738.36</v>
      </c>
      <c r="R33" s="1531">
        <v>891.9</v>
      </c>
      <c r="S33" s="1531">
        <v>750.15</v>
      </c>
      <c r="T33" s="1531">
        <v>750.15</v>
      </c>
      <c r="U33" s="1531">
        <v>750.15</v>
      </c>
      <c r="V33" s="1531">
        <v>854.55</v>
      </c>
      <c r="W33" s="1531">
        <v>854.55</v>
      </c>
      <c r="X33" s="1531">
        <v>854.55</v>
      </c>
      <c r="Y33" s="1531">
        <v>1549.71</v>
      </c>
      <c r="Z33" s="1531">
        <v>1549.71</v>
      </c>
      <c r="AA33" s="1531">
        <v>823.77</v>
      </c>
      <c r="AB33" s="1531">
        <v>1035.27</v>
      </c>
      <c r="AC33" s="1531">
        <v>1035.27</v>
      </c>
      <c r="AD33" s="1531">
        <v>1035.27</v>
      </c>
      <c r="AE33" s="1531">
        <v>559.747826086957</v>
      </c>
    </row>
    <row r="34" ht="16.5" spans="1:31">
      <c r="A34" s="1536"/>
      <c r="B34" s="1538">
        <v>11</v>
      </c>
      <c r="C34" s="1531">
        <v>823.68</v>
      </c>
      <c r="D34" s="1531">
        <v>542.97</v>
      </c>
      <c r="E34" s="1531">
        <v>520.02</v>
      </c>
      <c r="F34" s="1531">
        <v>977.67</v>
      </c>
      <c r="G34" s="1531">
        <v>878.67</v>
      </c>
      <c r="H34" s="1531">
        <v>1200.33</v>
      </c>
      <c r="I34" s="1531">
        <v>938.43</v>
      </c>
      <c r="J34" s="1531">
        <v>776.34</v>
      </c>
      <c r="K34" s="1531">
        <v>584.73</v>
      </c>
      <c r="L34" s="1531">
        <v>708.39</v>
      </c>
      <c r="M34" s="1531">
        <v>590.67</v>
      </c>
      <c r="N34" s="1531">
        <v>590.67</v>
      </c>
      <c r="O34" s="1531">
        <v>590.67</v>
      </c>
      <c r="P34" s="1531">
        <v>590.67</v>
      </c>
      <c r="Q34" s="1531">
        <v>764.55</v>
      </c>
      <c r="R34" s="1531">
        <v>922.86</v>
      </c>
      <c r="S34" s="1531">
        <v>776.34</v>
      </c>
      <c r="T34" s="1531">
        <v>776.34</v>
      </c>
      <c r="U34" s="1531">
        <v>776.34</v>
      </c>
      <c r="V34" s="1531">
        <v>888.39</v>
      </c>
      <c r="W34" s="1531">
        <v>888.39</v>
      </c>
      <c r="X34" s="1531">
        <v>888.39</v>
      </c>
      <c r="Y34" s="1531">
        <v>1604.34</v>
      </c>
      <c r="Z34" s="1531">
        <v>1604.34</v>
      </c>
      <c r="AA34" s="1531">
        <v>857.61</v>
      </c>
      <c r="AB34" s="1531">
        <v>1079.46</v>
      </c>
      <c r="AC34" s="1531">
        <v>1079.46</v>
      </c>
      <c r="AD34" s="1531">
        <v>1079.46</v>
      </c>
      <c r="AE34" s="1531">
        <v>570.869565217391</v>
      </c>
    </row>
    <row r="35" ht="16.5" spans="1:31">
      <c r="A35" s="1536"/>
      <c r="B35" s="1538">
        <v>11.5</v>
      </c>
      <c r="C35" s="1531">
        <v>858.42</v>
      </c>
      <c r="D35" s="1531">
        <v>547.02</v>
      </c>
      <c r="E35" s="1531">
        <v>524.25</v>
      </c>
      <c r="F35" s="1531">
        <v>1016.91</v>
      </c>
      <c r="G35" s="1531">
        <v>913.41</v>
      </c>
      <c r="H35" s="1531">
        <v>1249.29</v>
      </c>
      <c r="I35" s="1531">
        <v>943.74</v>
      </c>
      <c r="J35" s="1531">
        <v>802.53</v>
      </c>
      <c r="K35" s="1531">
        <v>605.97</v>
      </c>
      <c r="L35" s="1531">
        <v>735.66</v>
      </c>
      <c r="M35" s="1531">
        <v>613.98</v>
      </c>
      <c r="N35" s="1531">
        <v>613.98</v>
      </c>
      <c r="O35" s="1531">
        <v>613.98</v>
      </c>
      <c r="P35" s="1531">
        <v>613.98</v>
      </c>
      <c r="Q35" s="1531">
        <v>790.74</v>
      </c>
      <c r="R35" s="1531">
        <v>953.82</v>
      </c>
      <c r="S35" s="1531">
        <v>802.53</v>
      </c>
      <c r="T35" s="1531">
        <v>802.53</v>
      </c>
      <c r="U35" s="1531">
        <v>802.53</v>
      </c>
      <c r="V35" s="1531">
        <v>922.23</v>
      </c>
      <c r="W35" s="1531">
        <v>922.23</v>
      </c>
      <c r="X35" s="1531">
        <v>922.23</v>
      </c>
      <c r="Y35" s="1531">
        <v>1658.97</v>
      </c>
      <c r="Z35" s="1531">
        <v>1658.97</v>
      </c>
      <c r="AA35" s="1531">
        <v>891.45</v>
      </c>
      <c r="AB35" s="1531">
        <v>1123.65</v>
      </c>
      <c r="AC35" s="1531">
        <v>1123.65</v>
      </c>
      <c r="AD35" s="1531">
        <v>1123.65</v>
      </c>
      <c r="AE35" s="1531">
        <v>581.991304347826</v>
      </c>
    </row>
    <row r="36" ht="16.5" spans="1:31">
      <c r="A36" s="1536"/>
      <c r="B36" s="1538">
        <v>12</v>
      </c>
      <c r="C36" s="1531">
        <v>893.16</v>
      </c>
      <c r="D36" s="1531">
        <v>551.07</v>
      </c>
      <c r="E36" s="1531">
        <v>528.48</v>
      </c>
      <c r="F36" s="1531">
        <v>1056.15</v>
      </c>
      <c r="G36" s="1531">
        <v>948.15</v>
      </c>
      <c r="H36" s="1531">
        <v>1298.25</v>
      </c>
      <c r="I36" s="1531">
        <v>949.05</v>
      </c>
      <c r="J36" s="1531">
        <v>828.72</v>
      </c>
      <c r="K36" s="1531">
        <v>627.21</v>
      </c>
      <c r="L36" s="1531">
        <v>762.93</v>
      </c>
      <c r="M36" s="1531">
        <v>637.29</v>
      </c>
      <c r="N36" s="1531">
        <v>637.29</v>
      </c>
      <c r="O36" s="1531">
        <v>637.29</v>
      </c>
      <c r="P36" s="1531">
        <v>637.29</v>
      </c>
      <c r="Q36" s="1531">
        <v>816.93</v>
      </c>
      <c r="R36" s="1531">
        <v>984.78</v>
      </c>
      <c r="S36" s="1531">
        <v>828.72</v>
      </c>
      <c r="T36" s="1531">
        <v>828.72</v>
      </c>
      <c r="U36" s="1531">
        <v>828.72</v>
      </c>
      <c r="V36" s="1531">
        <v>956.07</v>
      </c>
      <c r="W36" s="1531">
        <v>956.07</v>
      </c>
      <c r="X36" s="1531">
        <v>956.07</v>
      </c>
      <c r="Y36" s="1531">
        <v>1713.6</v>
      </c>
      <c r="Z36" s="1531">
        <v>1713.6</v>
      </c>
      <c r="AA36" s="1531">
        <v>925.29</v>
      </c>
      <c r="AB36" s="1531">
        <v>1167.84</v>
      </c>
      <c r="AC36" s="1531">
        <v>1167.84</v>
      </c>
      <c r="AD36" s="1531">
        <v>1167.84</v>
      </c>
      <c r="AE36" s="1531">
        <v>593.034782608696</v>
      </c>
    </row>
    <row r="37" ht="16.5" spans="1:31">
      <c r="A37" s="1536"/>
      <c r="B37" s="1538">
        <v>12.5</v>
      </c>
      <c r="C37" s="1531">
        <v>927.9</v>
      </c>
      <c r="D37" s="1531">
        <v>555.12</v>
      </c>
      <c r="E37" s="1531">
        <v>532.71</v>
      </c>
      <c r="F37" s="1531">
        <v>1065.96</v>
      </c>
      <c r="G37" s="1531">
        <v>953.46</v>
      </c>
      <c r="H37" s="1531">
        <v>1347.21</v>
      </c>
      <c r="I37" s="1531">
        <v>954.36</v>
      </c>
      <c r="J37" s="1531">
        <v>854.91</v>
      </c>
      <c r="K37" s="1531">
        <v>648.45</v>
      </c>
      <c r="L37" s="1531">
        <v>790.2</v>
      </c>
      <c r="M37" s="1531">
        <v>660.6</v>
      </c>
      <c r="N37" s="1531">
        <v>660.6</v>
      </c>
      <c r="O37" s="1531">
        <v>660.6</v>
      </c>
      <c r="P37" s="1531">
        <v>660.6</v>
      </c>
      <c r="Q37" s="1531">
        <v>843.12</v>
      </c>
      <c r="R37" s="1531">
        <v>1015.74</v>
      </c>
      <c r="S37" s="1531">
        <v>854.91</v>
      </c>
      <c r="T37" s="1531">
        <v>854.91</v>
      </c>
      <c r="U37" s="1531">
        <v>854.91</v>
      </c>
      <c r="V37" s="1531">
        <v>989.91</v>
      </c>
      <c r="W37" s="1531">
        <v>989.91</v>
      </c>
      <c r="X37" s="1531">
        <v>989.91</v>
      </c>
      <c r="Y37" s="1531">
        <v>1768.23</v>
      </c>
      <c r="Z37" s="1531">
        <v>1768.23</v>
      </c>
      <c r="AA37" s="1531">
        <v>959.13</v>
      </c>
      <c r="AB37" s="1531">
        <v>1212.03</v>
      </c>
      <c r="AC37" s="1531">
        <v>1212.03</v>
      </c>
      <c r="AD37" s="1531">
        <v>1212.03</v>
      </c>
      <c r="AE37" s="1531">
        <v>604.156521739131</v>
      </c>
    </row>
    <row r="38" ht="16.5" spans="1:31">
      <c r="A38" s="1536"/>
      <c r="B38" s="1538">
        <v>13</v>
      </c>
      <c r="C38" s="1531">
        <v>962.64</v>
      </c>
      <c r="D38" s="1531">
        <v>559.17</v>
      </c>
      <c r="E38" s="1531">
        <v>536.94</v>
      </c>
      <c r="F38" s="1531">
        <v>1075.77</v>
      </c>
      <c r="G38" s="1531">
        <v>958.77</v>
      </c>
      <c r="H38" s="1531">
        <v>1351.35</v>
      </c>
      <c r="I38" s="1531">
        <v>959.67</v>
      </c>
      <c r="J38" s="1531">
        <v>881.1</v>
      </c>
      <c r="K38" s="1531">
        <v>669.69</v>
      </c>
      <c r="L38" s="1531">
        <v>817.47</v>
      </c>
      <c r="M38" s="1531">
        <v>683.91</v>
      </c>
      <c r="N38" s="1531">
        <v>683.91</v>
      </c>
      <c r="O38" s="1531">
        <v>683.91</v>
      </c>
      <c r="P38" s="1531">
        <v>683.91</v>
      </c>
      <c r="Q38" s="1531">
        <v>869.31</v>
      </c>
      <c r="R38" s="1531">
        <v>1046.7</v>
      </c>
      <c r="S38" s="1531">
        <v>881.1</v>
      </c>
      <c r="T38" s="1531">
        <v>881.1</v>
      </c>
      <c r="U38" s="1531">
        <v>881.1</v>
      </c>
      <c r="V38" s="1531">
        <v>1023.75</v>
      </c>
      <c r="W38" s="1531">
        <v>1023.75</v>
      </c>
      <c r="X38" s="1531">
        <v>1023.75</v>
      </c>
      <c r="Y38" s="1531">
        <v>1822.86</v>
      </c>
      <c r="Z38" s="1531">
        <v>1822.86</v>
      </c>
      <c r="AA38" s="1531">
        <v>992.97</v>
      </c>
      <c r="AB38" s="1531">
        <v>1256.22</v>
      </c>
      <c r="AC38" s="1531">
        <v>1256.22</v>
      </c>
      <c r="AD38" s="1531">
        <v>1256.22</v>
      </c>
      <c r="AE38" s="1531">
        <v>615.2</v>
      </c>
    </row>
    <row r="39" ht="16.5" spans="1:31">
      <c r="A39" s="1536"/>
      <c r="B39" s="1538">
        <v>13.5</v>
      </c>
      <c r="C39" s="1531">
        <v>997.38</v>
      </c>
      <c r="D39" s="1531">
        <v>563.22</v>
      </c>
      <c r="E39" s="1531">
        <v>541.17</v>
      </c>
      <c r="F39" s="1531">
        <v>1085.58</v>
      </c>
      <c r="G39" s="1531">
        <v>964.08</v>
      </c>
      <c r="H39" s="1531">
        <v>1355.49</v>
      </c>
      <c r="I39" s="1531">
        <v>964.98</v>
      </c>
      <c r="J39" s="1531">
        <v>907.29</v>
      </c>
      <c r="K39" s="1531">
        <v>690.93</v>
      </c>
      <c r="L39" s="1531">
        <v>844.74</v>
      </c>
      <c r="M39" s="1531">
        <v>707.22</v>
      </c>
      <c r="N39" s="1531">
        <v>707.22</v>
      </c>
      <c r="O39" s="1531">
        <v>707.22</v>
      </c>
      <c r="P39" s="1531">
        <v>707.22</v>
      </c>
      <c r="Q39" s="1531">
        <v>895.5</v>
      </c>
      <c r="R39" s="1531">
        <v>1077.66</v>
      </c>
      <c r="S39" s="1531">
        <v>907.29</v>
      </c>
      <c r="T39" s="1531">
        <v>907.29</v>
      </c>
      <c r="U39" s="1531">
        <v>907.29</v>
      </c>
      <c r="V39" s="1531">
        <v>1057.59</v>
      </c>
      <c r="W39" s="1531">
        <v>1057.59</v>
      </c>
      <c r="X39" s="1531">
        <v>1057.59</v>
      </c>
      <c r="Y39" s="1531">
        <v>1877.49</v>
      </c>
      <c r="Z39" s="1531">
        <v>1877.49</v>
      </c>
      <c r="AA39" s="1531">
        <v>1026.81</v>
      </c>
      <c r="AB39" s="1531">
        <v>1300.41</v>
      </c>
      <c r="AC39" s="1531">
        <v>1300.41</v>
      </c>
      <c r="AD39" s="1531">
        <v>1300.41</v>
      </c>
      <c r="AE39" s="1531">
        <v>626.321739130435</v>
      </c>
    </row>
    <row r="40" ht="16.5" spans="1:31">
      <c r="A40" s="1536"/>
      <c r="B40" s="1538">
        <v>14</v>
      </c>
      <c r="C40" s="1531">
        <v>1032.12</v>
      </c>
      <c r="D40" s="1531">
        <v>567.27</v>
      </c>
      <c r="E40" s="1531">
        <v>545.4</v>
      </c>
      <c r="F40" s="1531">
        <v>1095.39</v>
      </c>
      <c r="G40" s="1531">
        <v>969.39</v>
      </c>
      <c r="H40" s="1531">
        <v>1359.63</v>
      </c>
      <c r="I40" s="1531">
        <v>970.29</v>
      </c>
      <c r="J40" s="1531">
        <v>933.48</v>
      </c>
      <c r="K40" s="1531">
        <v>712.17</v>
      </c>
      <c r="L40" s="1531">
        <v>849.15</v>
      </c>
      <c r="M40" s="1531">
        <v>711.81</v>
      </c>
      <c r="N40" s="1531">
        <v>711.81</v>
      </c>
      <c r="O40" s="1531">
        <v>711.81</v>
      </c>
      <c r="P40" s="1531">
        <v>711.81</v>
      </c>
      <c r="Q40" s="1531">
        <v>921.69</v>
      </c>
      <c r="R40" s="1531">
        <v>1108.62</v>
      </c>
      <c r="S40" s="1531">
        <v>933.48</v>
      </c>
      <c r="T40" s="1531">
        <v>933.48</v>
      </c>
      <c r="U40" s="1531">
        <v>933.48</v>
      </c>
      <c r="V40" s="1531">
        <v>1091.43</v>
      </c>
      <c r="W40" s="1531">
        <v>1091.43</v>
      </c>
      <c r="X40" s="1531">
        <v>1091.43</v>
      </c>
      <c r="Y40" s="1531">
        <v>1884.06</v>
      </c>
      <c r="Z40" s="1531">
        <v>1884.06</v>
      </c>
      <c r="AA40" s="1531">
        <v>1060.65</v>
      </c>
      <c r="AB40" s="1531">
        <v>1344.6</v>
      </c>
      <c r="AC40" s="1531">
        <v>1344.6</v>
      </c>
      <c r="AD40" s="1531">
        <v>1344.6</v>
      </c>
      <c r="AE40" s="1531">
        <v>637.365217391304</v>
      </c>
    </row>
    <row r="41" ht="16.5" spans="1:31">
      <c r="A41" s="1536"/>
      <c r="B41" s="1538">
        <v>14.5</v>
      </c>
      <c r="C41" s="1531">
        <v>1066.86</v>
      </c>
      <c r="D41" s="1531">
        <v>571.32</v>
      </c>
      <c r="E41" s="1531">
        <v>549.63</v>
      </c>
      <c r="F41" s="1531">
        <v>1105.2</v>
      </c>
      <c r="G41" s="1531">
        <v>974.7</v>
      </c>
      <c r="H41" s="1531">
        <v>1363.77</v>
      </c>
      <c r="I41" s="1531">
        <v>975.6</v>
      </c>
      <c r="J41" s="1531">
        <v>959.67</v>
      </c>
      <c r="K41" s="1531">
        <v>733.41</v>
      </c>
      <c r="L41" s="1531">
        <v>853.56</v>
      </c>
      <c r="M41" s="1531">
        <v>716.4</v>
      </c>
      <c r="N41" s="1531">
        <v>716.4</v>
      </c>
      <c r="O41" s="1531">
        <v>716.4</v>
      </c>
      <c r="P41" s="1531">
        <v>716.4</v>
      </c>
      <c r="Q41" s="1531">
        <v>926.1</v>
      </c>
      <c r="R41" s="1531">
        <v>1139.58</v>
      </c>
      <c r="S41" s="1531">
        <v>938.7</v>
      </c>
      <c r="T41" s="1531">
        <v>938.7</v>
      </c>
      <c r="U41" s="1531">
        <v>938.7</v>
      </c>
      <c r="V41" s="1531">
        <v>1125.27</v>
      </c>
      <c r="W41" s="1531">
        <v>1125.27</v>
      </c>
      <c r="X41" s="1531">
        <v>1125.27</v>
      </c>
      <c r="Y41" s="1531">
        <v>1890.63</v>
      </c>
      <c r="Z41" s="1531">
        <v>1890.63</v>
      </c>
      <c r="AA41" s="1531">
        <v>1094.49</v>
      </c>
      <c r="AB41" s="1531">
        <v>1388.79</v>
      </c>
      <c r="AC41" s="1531">
        <v>1388.79</v>
      </c>
      <c r="AD41" s="1531">
        <v>1388.79</v>
      </c>
      <c r="AE41" s="1531">
        <v>648.486956521739</v>
      </c>
    </row>
    <row r="42" ht="16.5" spans="1:31">
      <c r="A42" s="1536"/>
      <c r="B42" s="1538">
        <v>15</v>
      </c>
      <c r="C42" s="1531">
        <v>1101.6</v>
      </c>
      <c r="D42" s="1531">
        <v>575.37</v>
      </c>
      <c r="E42" s="1531">
        <v>553.86</v>
      </c>
      <c r="F42" s="1531">
        <v>1115.01</v>
      </c>
      <c r="G42" s="1531">
        <v>980.01</v>
      </c>
      <c r="H42" s="1531">
        <v>1367.91</v>
      </c>
      <c r="I42" s="1531">
        <v>980.91</v>
      </c>
      <c r="J42" s="1531">
        <v>985.86</v>
      </c>
      <c r="K42" s="1531">
        <v>754.65</v>
      </c>
      <c r="L42" s="1531">
        <v>857.97</v>
      </c>
      <c r="M42" s="1531">
        <v>720.99</v>
      </c>
      <c r="N42" s="1531">
        <v>720.99</v>
      </c>
      <c r="O42" s="1531">
        <v>720.99</v>
      </c>
      <c r="P42" s="1531">
        <v>720.99</v>
      </c>
      <c r="Q42" s="1531">
        <v>930.51</v>
      </c>
      <c r="R42" s="1531">
        <v>1143.45</v>
      </c>
      <c r="S42" s="1531">
        <v>943.92</v>
      </c>
      <c r="T42" s="1531">
        <v>943.92</v>
      </c>
      <c r="U42" s="1531">
        <v>943.92</v>
      </c>
      <c r="V42" s="1531">
        <v>1159.11</v>
      </c>
      <c r="W42" s="1531">
        <v>1159.11</v>
      </c>
      <c r="X42" s="1531">
        <v>1159.11</v>
      </c>
      <c r="Y42" s="1531">
        <v>1897.2</v>
      </c>
      <c r="Z42" s="1531">
        <v>1897.2</v>
      </c>
      <c r="AA42" s="1531">
        <v>1128.33</v>
      </c>
      <c r="AB42" s="1531">
        <v>1432.98</v>
      </c>
      <c r="AC42" s="1531">
        <v>1432.98</v>
      </c>
      <c r="AD42" s="1531">
        <v>1432.98</v>
      </c>
      <c r="AE42" s="1531">
        <v>659.530434782609</v>
      </c>
    </row>
    <row r="43" ht="16.5" spans="1:31">
      <c r="A43" s="1536"/>
      <c r="B43" s="1538">
        <v>15.5</v>
      </c>
      <c r="C43" s="1531">
        <v>1136.34</v>
      </c>
      <c r="D43" s="1531">
        <v>579.42</v>
      </c>
      <c r="E43" s="1531">
        <v>558.09</v>
      </c>
      <c r="F43" s="1531">
        <v>1124.82</v>
      </c>
      <c r="G43" s="1531">
        <v>985.32</v>
      </c>
      <c r="H43" s="1531">
        <v>1372.05</v>
      </c>
      <c r="I43" s="1531">
        <v>986.22</v>
      </c>
      <c r="J43" s="1531">
        <v>990.45</v>
      </c>
      <c r="K43" s="1531">
        <v>775.89</v>
      </c>
      <c r="L43" s="1531">
        <v>862.38</v>
      </c>
      <c r="M43" s="1531">
        <v>725.58</v>
      </c>
      <c r="N43" s="1531">
        <v>725.58</v>
      </c>
      <c r="O43" s="1531">
        <v>725.58</v>
      </c>
      <c r="P43" s="1531">
        <v>725.58</v>
      </c>
      <c r="Q43" s="1531">
        <v>934.92</v>
      </c>
      <c r="R43" s="1531">
        <v>1147.32</v>
      </c>
      <c r="S43" s="1531">
        <v>949.14</v>
      </c>
      <c r="T43" s="1531">
        <v>949.14</v>
      </c>
      <c r="U43" s="1531">
        <v>949.14</v>
      </c>
      <c r="V43" s="1531">
        <v>1192.95</v>
      </c>
      <c r="W43" s="1531">
        <v>1192.95</v>
      </c>
      <c r="X43" s="1531">
        <v>1192.95</v>
      </c>
      <c r="Y43" s="1531">
        <v>1903.77</v>
      </c>
      <c r="Z43" s="1531">
        <v>1903.77</v>
      </c>
      <c r="AA43" s="1531">
        <v>1162.17</v>
      </c>
      <c r="AB43" s="1531">
        <v>1440.81</v>
      </c>
      <c r="AC43" s="1531">
        <v>1440.81</v>
      </c>
      <c r="AD43" s="1531">
        <v>1440.81</v>
      </c>
      <c r="AE43" s="1531">
        <v>670.652173913043</v>
      </c>
    </row>
    <row r="44" ht="16.5" spans="1:31">
      <c r="A44" s="1536"/>
      <c r="B44" s="1538">
        <v>16</v>
      </c>
      <c r="C44" s="1531">
        <v>1171.08</v>
      </c>
      <c r="D44" s="1531">
        <v>583.47</v>
      </c>
      <c r="E44" s="1531">
        <v>562.32</v>
      </c>
      <c r="F44" s="1531">
        <v>1134.63</v>
      </c>
      <c r="G44" s="1531">
        <v>990.63</v>
      </c>
      <c r="H44" s="1531">
        <v>1376.19</v>
      </c>
      <c r="I44" s="1531">
        <v>991.53</v>
      </c>
      <c r="J44" s="1531">
        <v>995.04</v>
      </c>
      <c r="K44" s="1531">
        <v>797.13</v>
      </c>
      <c r="L44" s="1531">
        <v>866.79</v>
      </c>
      <c r="M44" s="1531">
        <v>730.17</v>
      </c>
      <c r="N44" s="1531">
        <v>730.17</v>
      </c>
      <c r="O44" s="1531">
        <v>730.17</v>
      </c>
      <c r="P44" s="1531">
        <v>730.17</v>
      </c>
      <c r="Q44" s="1531">
        <v>939.33</v>
      </c>
      <c r="R44" s="1531">
        <v>1151.19</v>
      </c>
      <c r="S44" s="1531">
        <v>954.36</v>
      </c>
      <c r="T44" s="1531">
        <v>954.36</v>
      </c>
      <c r="U44" s="1531">
        <v>954.36</v>
      </c>
      <c r="V44" s="1531">
        <v>1226.79</v>
      </c>
      <c r="W44" s="1531">
        <v>1226.79</v>
      </c>
      <c r="X44" s="1531">
        <v>1226.79</v>
      </c>
      <c r="Y44" s="1531">
        <v>1910.34</v>
      </c>
      <c r="Z44" s="1531">
        <v>1910.34</v>
      </c>
      <c r="AA44" s="1531">
        <v>1196.01</v>
      </c>
      <c r="AB44" s="1531">
        <v>1448.64</v>
      </c>
      <c r="AC44" s="1531">
        <v>1448.64</v>
      </c>
      <c r="AD44" s="1531">
        <v>1448.64</v>
      </c>
      <c r="AE44" s="1531">
        <v>681.695652173913</v>
      </c>
    </row>
    <row r="45" ht="16.5" spans="1:31">
      <c r="A45" s="1536"/>
      <c r="B45" s="1538">
        <v>16.5</v>
      </c>
      <c r="C45" s="1531">
        <v>1205.82</v>
      </c>
      <c r="D45" s="1531">
        <v>587.52</v>
      </c>
      <c r="E45" s="1531">
        <v>566.55</v>
      </c>
      <c r="F45" s="1531">
        <v>1144.44</v>
      </c>
      <c r="G45" s="1531">
        <v>995.94</v>
      </c>
      <c r="H45" s="1531">
        <v>1380.33</v>
      </c>
      <c r="I45" s="1531">
        <v>996.84</v>
      </c>
      <c r="J45" s="1531">
        <v>999.63</v>
      </c>
      <c r="K45" s="1531">
        <v>818.37</v>
      </c>
      <c r="L45" s="1531">
        <v>871.2</v>
      </c>
      <c r="M45" s="1531">
        <v>734.76</v>
      </c>
      <c r="N45" s="1531">
        <v>734.76</v>
      </c>
      <c r="O45" s="1531">
        <v>734.76</v>
      </c>
      <c r="P45" s="1531">
        <v>734.76</v>
      </c>
      <c r="Q45" s="1531">
        <v>943.74</v>
      </c>
      <c r="R45" s="1531">
        <v>1155.06</v>
      </c>
      <c r="S45" s="1531">
        <v>959.58</v>
      </c>
      <c r="T45" s="1531">
        <v>959.58</v>
      </c>
      <c r="U45" s="1531">
        <v>959.58</v>
      </c>
      <c r="V45" s="1531">
        <v>1260.63</v>
      </c>
      <c r="W45" s="1531">
        <v>1260.63</v>
      </c>
      <c r="X45" s="1531">
        <v>1260.63</v>
      </c>
      <c r="Y45" s="1531">
        <v>1916.91</v>
      </c>
      <c r="Z45" s="1531">
        <v>1916.91</v>
      </c>
      <c r="AA45" s="1531">
        <v>1229.85</v>
      </c>
      <c r="AB45" s="1531">
        <v>1456.47</v>
      </c>
      <c r="AC45" s="1531">
        <v>1456.47</v>
      </c>
      <c r="AD45" s="1531">
        <v>1456.47</v>
      </c>
      <c r="AE45" s="1531">
        <v>692.817391304348</v>
      </c>
    </row>
    <row r="46" ht="16.5" spans="1:31">
      <c r="A46" s="1536"/>
      <c r="B46" s="1538">
        <v>17</v>
      </c>
      <c r="C46" s="1531">
        <v>1240.56</v>
      </c>
      <c r="D46" s="1531">
        <v>591.57</v>
      </c>
      <c r="E46" s="1531">
        <v>570.78</v>
      </c>
      <c r="F46" s="1531">
        <v>1154.25</v>
      </c>
      <c r="G46" s="1531">
        <v>1001.25</v>
      </c>
      <c r="H46" s="1531">
        <v>1384.47</v>
      </c>
      <c r="I46" s="1531">
        <v>1002.15</v>
      </c>
      <c r="J46" s="1531">
        <v>1004.22</v>
      </c>
      <c r="K46" s="1531">
        <v>839.61</v>
      </c>
      <c r="L46" s="1531">
        <v>875.61</v>
      </c>
      <c r="M46" s="1531">
        <v>739.35</v>
      </c>
      <c r="N46" s="1531">
        <v>739.35</v>
      </c>
      <c r="O46" s="1531">
        <v>739.35</v>
      </c>
      <c r="P46" s="1531">
        <v>739.35</v>
      </c>
      <c r="Q46" s="1531">
        <v>948.15</v>
      </c>
      <c r="R46" s="1531">
        <v>1158.93</v>
      </c>
      <c r="S46" s="1531">
        <v>964.8</v>
      </c>
      <c r="T46" s="1531">
        <v>964.8</v>
      </c>
      <c r="U46" s="1531">
        <v>964.8</v>
      </c>
      <c r="V46" s="1531">
        <v>1294.47</v>
      </c>
      <c r="W46" s="1531">
        <v>1294.47</v>
      </c>
      <c r="X46" s="1531">
        <v>1294.47</v>
      </c>
      <c r="Y46" s="1531">
        <v>1923.48</v>
      </c>
      <c r="Z46" s="1531">
        <v>1923.48</v>
      </c>
      <c r="AA46" s="1531">
        <v>1263.69</v>
      </c>
      <c r="AB46" s="1531">
        <v>1464.3</v>
      </c>
      <c r="AC46" s="1531">
        <v>1464.3</v>
      </c>
      <c r="AD46" s="1531">
        <v>1464.3</v>
      </c>
      <c r="AE46" s="1531">
        <v>703.860869565218</v>
      </c>
    </row>
    <row r="47" ht="16.5" spans="1:31">
      <c r="A47" s="1536"/>
      <c r="B47" s="1538">
        <v>17.5</v>
      </c>
      <c r="C47" s="1531">
        <v>1275.3</v>
      </c>
      <c r="D47" s="1531">
        <v>595.62</v>
      </c>
      <c r="E47" s="1531">
        <v>575.01</v>
      </c>
      <c r="F47" s="1531">
        <v>1164.06</v>
      </c>
      <c r="G47" s="1531">
        <v>1006.56</v>
      </c>
      <c r="H47" s="1531">
        <v>1388.61</v>
      </c>
      <c r="I47" s="1531">
        <v>1007.46</v>
      </c>
      <c r="J47" s="1531">
        <v>1008.81</v>
      </c>
      <c r="K47" s="1531">
        <v>860.85</v>
      </c>
      <c r="L47" s="1531">
        <v>880.02</v>
      </c>
      <c r="M47" s="1531">
        <v>743.94</v>
      </c>
      <c r="N47" s="1531">
        <v>743.94</v>
      </c>
      <c r="O47" s="1531">
        <v>743.94</v>
      </c>
      <c r="P47" s="1531">
        <v>743.94</v>
      </c>
      <c r="Q47" s="1531">
        <v>952.56</v>
      </c>
      <c r="R47" s="1531">
        <v>1162.8</v>
      </c>
      <c r="S47" s="1531">
        <v>970.02</v>
      </c>
      <c r="T47" s="1531">
        <v>970.02</v>
      </c>
      <c r="U47" s="1531">
        <v>970.02</v>
      </c>
      <c r="V47" s="1531">
        <v>1328.31</v>
      </c>
      <c r="W47" s="1531">
        <v>1328.31</v>
      </c>
      <c r="X47" s="1531">
        <v>1328.31</v>
      </c>
      <c r="Y47" s="1531">
        <v>1930.05</v>
      </c>
      <c r="Z47" s="1531">
        <v>1930.05</v>
      </c>
      <c r="AA47" s="1531">
        <v>1297.53</v>
      </c>
      <c r="AB47" s="1531">
        <v>1472.13</v>
      </c>
      <c r="AC47" s="1531">
        <v>1472.13</v>
      </c>
      <c r="AD47" s="1531">
        <v>1472.13</v>
      </c>
      <c r="AE47" s="1531">
        <v>714.982608695652</v>
      </c>
    </row>
    <row r="48" ht="16.5" spans="1:31">
      <c r="A48" s="1536"/>
      <c r="B48" s="1538">
        <v>18</v>
      </c>
      <c r="C48" s="1531">
        <v>1310.04</v>
      </c>
      <c r="D48" s="1531">
        <v>599.67</v>
      </c>
      <c r="E48" s="1531">
        <v>579.24</v>
      </c>
      <c r="F48" s="1531">
        <v>1173.87</v>
      </c>
      <c r="G48" s="1531">
        <v>1011.87</v>
      </c>
      <c r="H48" s="1531">
        <v>1392.75</v>
      </c>
      <c r="I48" s="1531">
        <v>1012.77</v>
      </c>
      <c r="J48" s="1531">
        <v>1013.4</v>
      </c>
      <c r="K48" s="1531">
        <v>882.09</v>
      </c>
      <c r="L48" s="1531">
        <v>884.43</v>
      </c>
      <c r="M48" s="1531">
        <v>748.53</v>
      </c>
      <c r="N48" s="1531">
        <v>748.53</v>
      </c>
      <c r="O48" s="1531">
        <v>748.53</v>
      </c>
      <c r="P48" s="1531">
        <v>748.53</v>
      </c>
      <c r="Q48" s="1531">
        <v>956.97</v>
      </c>
      <c r="R48" s="1531">
        <v>1166.67</v>
      </c>
      <c r="S48" s="1531">
        <v>975.24</v>
      </c>
      <c r="T48" s="1531">
        <v>975.24</v>
      </c>
      <c r="U48" s="1531">
        <v>975.24</v>
      </c>
      <c r="V48" s="1531">
        <v>1362.15</v>
      </c>
      <c r="W48" s="1531">
        <v>1362.15</v>
      </c>
      <c r="X48" s="1531">
        <v>1362.15</v>
      </c>
      <c r="Y48" s="1531">
        <v>1936.62</v>
      </c>
      <c r="Z48" s="1531">
        <v>1936.62</v>
      </c>
      <c r="AA48" s="1531">
        <v>1331.37</v>
      </c>
      <c r="AB48" s="1531">
        <v>1479.96</v>
      </c>
      <c r="AC48" s="1531">
        <v>1479.96</v>
      </c>
      <c r="AD48" s="1531">
        <v>1479.96</v>
      </c>
      <c r="AE48" s="1531">
        <v>726.026086956522</v>
      </c>
    </row>
    <row r="49" ht="16.5" spans="1:31">
      <c r="A49" s="1536"/>
      <c r="B49" s="1538">
        <v>18.5</v>
      </c>
      <c r="C49" s="1531">
        <v>1344.78</v>
      </c>
      <c r="D49" s="1531">
        <v>603.72</v>
      </c>
      <c r="E49" s="1531">
        <v>583.47</v>
      </c>
      <c r="F49" s="1531">
        <v>1183.68</v>
      </c>
      <c r="G49" s="1531">
        <v>1017.18</v>
      </c>
      <c r="H49" s="1531">
        <v>1396.89</v>
      </c>
      <c r="I49" s="1531">
        <v>1018.08</v>
      </c>
      <c r="J49" s="1531">
        <v>1017.99</v>
      </c>
      <c r="K49" s="1531">
        <v>886.59</v>
      </c>
      <c r="L49" s="1531">
        <v>888.84</v>
      </c>
      <c r="M49" s="1531">
        <v>753.12</v>
      </c>
      <c r="N49" s="1531">
        <v>753.12</v>
      </c>
      <c r="O49" s="1531">
        <v>753.12</v>
      </c>
      <c r="P49" s="1531">
        <v>753.12</v>
      </c>
      <c r="Q49" s="1531">
        <v>961.38</v>
      </c>
      <c r="R49" s="1531">
        <v>1170.54</v>
      </c>
      <c r="S49" s="1531">
        <v>980.46</v>
      </c>
      <c r="T49" s="1531">
        <v>980.46</v>
      </c>
      <c r="U49" s="1531">
        <v>980.46</v>
      </c>
      <c r="V49" s="1531">
        <v>1372.77</v>
      </c>
      <c r="W49" s="1531">
        <v>1372.77</v>
      </c>
      <c r="X49" s="1531">
        <v>1372.77</v>
      </c>
      <c r="Y49" s="1531">
        <v>1943.19</v>
      </c>
      <c r="Z49" s="1531">
        <v>1943.19</v>
      </c>
      <c r="AA49" s="1531">
        <v>1365.21</v>
      </c>
      <c r="AB49" s="1531">
        <v>1487.79</v>
      </c>
      <c r="AC49" s="1531">
        <v>1487.79</v>
      </c>
      <c r="AD49" s="1531">
        <v>1487.79</v>
      </c>
      <c r="AE49" s="1531">
        <v>737.147826086957</v>
      </c>
    </row>
    <row r="50" ht="16.5" spans="1:31">
      <c r="A50" s="1536"/>
      <c r="B50" s="1538">
        <v>19</v>
      </c>
      <c r="C50" s="1531">
        <v>1379.52</v>
      </c>
      <c r="D50" s="1531">
        <v>607.77</v>
      </c>
      <c r="E50" s="1531">
        <v>587.7</v>
      </c>
      <c r="F50" s="1531">
        <v>1193.49</v>
      </c>
      <c r="G50" s="1531">
        <v>1022.49</v>
      </c>
      <c r="H50" s="1531">
        <v>1401.03</v>
      </c>
      <c r="I50" s="1531">
        <v>1023.39</v>
      </c>
      <c r="J50" s="1531">
        <v>1022.58</v>
      </c>
      <c r="K50" s="1531">
        <v>891.09</v>
      </c>
      <c r="L50" s="1531">
        <v>893.25</v>
      </c>
      <c r="M50" s="1531">
        <v>757.71</v>
      </c>
      <c r="N50" s="1531">
        <v>757.71</v>
      </c>
      <c r="O50" s="1531">
        <v>757.71</v>
      </c>
      <c r="P50" s="1531">
        <v>757.71</v>
      </c>
      <c r="Q50" s="1531">
        <v>965.79</v>
      </c>
      <c r="R50" s="1531">
        <v>1174.41</v>
      </c>
      <c r="S50" s="1531">
        <v>985.68</v>
      </c>
      <c r="T50" s="1531">
        <v>985.68</v>
      </c>
      <c r="U50" s="1531">
        <v>985.68</v>
      </c>
      <c r="V50" s="1531">
        <v>1383.39</v>
      </c>
      <c r="W50" s="1531">
        <v>1383.39</v>
      </c>
      <c r="X50" s="1531">
        <v>1383.39</v>
      </c>
      <c r="Y50" s="1531">
        <v>1949.76</v>
      </c>
      <c r="Z50" s="1531">
        <v>1949.76</v>
      </c>
      <c r="AA50" s="1531">
        <v>1399.05</v>
      </c>
      <c r="AB50" s="1531">
        <v>1495.62</v>
      </c>
      <c r="AC50" s="1531">
        <v>1495.62</v>
      </c>
      <c r="AD50" s="1531">
        <v>1495.62</v>
      </c>
      <c r="AE50" s="1531">
        <v>748.269565217391</v>
      </c>
    </row>
    <row r="51" ht="16.5" spans="1:31">
      <c r="A51" s="1536"/>
      <c r="B51" s="1539">
        <v>19.5</v>
      </c>
      <c r="C51" s="1531">
        <v>1414.26</v>
      </c>
      <c r="D51" s="1531">
        <v>612.27</v>
      </c>
      <c r="E51" s="1531">
        <v>593.01</v>
      </c>
      <c r="F51" s="1531">
        <v>1202.31</v>
      </c>
      <c r="G51" s="1531">
        <v>1026.81</v>
      </c>
      <c r="H51" s="1531">
        <v>1405.71</v>
      </c>
      <c r="I51" s="1531">
        <v>1028.25</v>
      </c>
      <c r="J51" s="1531">
        <v>1026.36</v>
      </c>
      <c r="K51" s="1531">
        <v>895.5</v>
      </c>
      <c r="L51" s="1531">
        <v>896.94</v>
      </c>
      <c r="M51" s="1531">
        <v>761.4</v>
      </c>
      <c r="N51" s="1531">
        <v>761.4</v>
      </c>
      <c r="O51" s="1531">
        <v>761.4</v>
      </c>
      <c r="P51" s="1531">
        <v>761.4</v>
      </c>
      <c r="Q51" s="1531">
        <v>969.39</v>
      </c>
      <c r="R51" s="1531">
        <v>1178.28</v>
      </c>
      <c r="S51" s="1531">
        <v>989.28</v>
      </c>
      <c r="T51" s="1531">
        <v>989.28</v>
      </c>
      <c r="U51" s="1531">
        <v>989.28</v>
      </c>
      <c r="V51" s="1531">
        <v>1386.99</v>
      </c>
      <c r="W51" s="1531">
        <v>1386.99</v>
      </c>
      <c r="X51" s="1531">
        <v>1386.99</v>
      </c>
      <c r="Y51" s="1531">
        <v>1954.17</v>
      </c>
      <c r="Z51" s="1531">
        <v>1954.17</v>
      </c>
      <c r="AA51" s="1531">
        <v>1500.84</v>
      </c>
      <c r="AB51" s="1531">
        <v>1499.22</v>
      </c>
      <c r="AC51" s="1531">
        <v>1499.22</v>
      </c>
      <c r="AD51" s="1531">
        <v>1499.22</v>
      </c>
      <c r="AE51" s="1531">
        <v>766.434782608696</v>
      </c>
    </row>
    <row r="52" ht="16.5" spans="1:31">
      <c r="A52" s="1536"/>
      <c r="B52" s="1539">
        <v>20</v>
      </c>
      <c r="C52" s="1531">
        <v>1449</v>
      </c>
      <c r="D52" s="1531">
        <v>615.87</v>
      </c>
      <c r="E52" s="1531">
        <v>596.61</v>
      </c>
      <c r="F52" s="1531">
        <v>1210.41</v>
      </c>
      <c r="G52" s="1531">
        <v>1030.41</v>
      </c>
      <c r="H52" s="1531">
        <v>1409.31</v>
      </c>
      <c r="I52" s="1531">
        <v>1031.85</v>
      </c>
      <c r="J52" s="1531">
        <v>1029.96</v>
      </c>
      <c r="K52" s="1531">
        <v>899.1</v>
      </c>
      <c r="L52" s="1531">
        <v>900.54</v>
      </c>
      <c r="M52" s="1531">
        <v>765</v>
      </c>
      <c r="N52" s="1531">
        <v>765</v>
      </c>
      <c r="O52" s="1531">
        <v>765</v>
      </c>
      <c r="P52" s="1531">
        <v>765</v>
      </c>
      <c r="Q52" s="1531">
        <v>972.99</v>
      </c>
      <c r="R52" s="1531">
        <v>1181.88</v>
      </c>
      <c r="S52" s="1531">
        <v>992.88</v>
      </c>
      <c r="T52" s="1531">
        <v>992.88</v>
      </c>
      <c r="U52" s="1531">
        <v>992.88</v>
      </c>
      <c r="V52" s="1531">
        <v>1390.59</v>
      </c>
      <c r="W52" s="1531">
        <v>1390.59</v>
      </c>
      <c r="X52" s="1531">
        <v>1390.59</v>
      </c>
      <c r="Y52" s="1531">
        <v>1957.77</v>
      </c>
      <c r="Z52" s="1531">
        <v>1957.77</v>
      </c>
      <c r="AA52" s="1531">
        <v>1504.44</v>
      </c>
      <c r="AB52" s="1531">
        <v>1502.82</v>
      </c>
      <c r="AC52" s="1531">
        <v>1502.82</v>
      </c>
      <c r="AD52" s="1531">
        <v>1502.82</v>
      </c>
      <c r="AE52" s="1531">
        <v>770.434782608696</v>
      </c>
    </row>
    <row r="53" ht="16.5" spans="1:31">
      <c r="A53" s="1536"/>
      <c r="B53" s="1539">
        <v>20.5</v>
      </c>
      <c r="C53" s="1531">
        <v>1483.74</v>
      </c>
      <c r="D53" s="1531">
        <v>643.14</v>
      </c>
      <c r="E53" s="1531">
        <v>622.8</v>
      </c>
      <c r="F53" s="1531">
        <v>1262.79</v>
      </c>
      <c r="G53" s="1531">
        <v>1078.29</v>
      </c>
      <c r="H53" s="1531">
        <v>1476.09</v>
      </c>
      <c r="I53" s="1531">
        <v>1079.73</v>
      </c>
      <c r="J53" s="1531">
        <v>1077.84</v>
      </c>
      <c r="K53" s="1531">
        <v>940.41</v>
      </c>
      <c r="L53" s="1531">
        <v>941.85</v>
      </c>
      <c r="M53" s="1531">
        <v>799.65</v>
      </c>
      <c r="N53" s="1531">
        <v>799.65</v>
      </c>
      <c r="O53" s="1531">
        <v>799.65</v>
      </c>
      <c r="P53" s="1531">
        <v>799.65</v>
      </c>
      <c r="Q53" s="1531">
        <v>1018.08</v>
      </c>
      <c r="R53" s="1531">
        <v>1237.41</v>
      </c>
      <c r="S53" s="1531">
        <v>1038.96</v>
      </c>
      <c r="T53" s="1531">
        <v>1038.96</v>
      </c>
      <c r="U53" s="1531">
        <v>1038.96</v>
      </c>
      <c r="V53" s="1531">
        <v>1456.47</v>
      </c>
      <c r="W53" s="1531">
        <v>1456.47</v>
      </c>
      <c r="X53" s="1531">
        <v>1456.47</v>
      </c>
      <c r="Y53" s="1531">
        <v>2051.91</v>
      </c>
      <c r="Z53" s="1531">
        <v>2051.91</v>
      </c>
      <c r="AA53" s="1531">
        <v>1575.99</v>
      </c>
      <c r="AB53" s="1531">
        <v>1574.37</v>
      </c>
      <c r="AC53" s="1531">
        <v>1574.37</v>
      </c>
      <c r="AD53" s="1531">
        <v>1574.37</v>
      </c>
      <c r="AE53" s="1531">
        <v>804.878260869565</v>
      </c>
    </row>
    <row r="54" ht="16.5" spans="1:31">
      <c r="A54" s="1536"/>
      <c r="B54" s="1539">
        <v>21</v>
      </c>
      <c r="C54" s="1531">
        <v>1518.48</v>
      </c>
      <c r="D54" s="1531">
        <v>646.74</v>
      </c>
      <c r="E54" s="1531">
        <v>626.4</v>
      </c>
      <c r="F54" s="1531">
        <v>1270.89</v>
      </c>
      <c r="G54" s="1531">
        <v>1081.89</v>
      </c>
      <c r="H54" s="1531">
        <v>1479.69</v>
      </c>
      <c r="I54" s="1531">
        <v>1083.33</v>
      </c>
      <c r="J54" s="1531">
        <v>1081.44</v>
      </c>
      <c r="K54" s="1531">
        <v>944.01</v>
      </c>
      <c r="L54" s="1531">
        <v>945.45</v>
      </c>
      <c r="M54" s="1531">
        <v>803.25</v>
      </c>
      <c r="N54" s="1531">
        <v>803.25</v>
      </c>
      <c r="O54" s="1531">
        <v>803.25</v>
      </c>
      <c r="P54" s="1531">
        <v>803.25</v>
      </c>
      <c r="Q54" s="1531">
        <v>1021.68</v>
      </c>
      <c r="R54" s="1531">
        <v>1241.01</v>
      </c>
      <c r="S54" s="1531">
        <v>1042.56</v>
      </c>
      <c r="T54" s="1531">
        <v>1042.56</v>
      </c>
      <c r="U54" s="1531">
        <v>1042.56</v>
      </c>
      <c r="V54" s="1531">
        <v>1460.07</v>
      </c>
      <c r="W54" s="1531">
        <v>1460.07</v>
      </c>
      <c r="X54" s="1531">
        <v>1460.07</v>
      </c>
      <c r="Y54" s="1531">
        <v>2055.51</v>
      </c>
      <c r="Z54" s="1531">
        <v>2055.51</v>
      </c>
      <c r="AA54" s="1531">
        <v>1579.59</v>
      </c>
      <c r="AB54" s="1531">
        <v>1577.97</v>
      </c>
      <c r="AC54" s="1531">
        <v>1577.97</v>
      </c>
      <c r="AD54" s="1531">
        <v>1577.97</v>
      </c>
      <c r="AE54" s="1531">
        <v>808.878260869565</v>
      </c>
    </row>
    <row r="55" ht="16.5" spans="1:31">
      <c r="A55" s="1536"/>
      <c r="B55" s="1539">
        <v>21.5</v>
      </c>
      <c r="C55" s="1531">
        <v>1553.22</v>
      </c>
      <c r="D55" s="1531">
        <v>674.01</v>
      </c>
      <c r="E55" s="1531">
        <v>652.59</v>
      </c>
      <c r="F55" s="1531">
        <v>1323.27</v>
      </c>
      <c r="G55" s="1531">
        <v>1129.77</v>
      </c>
      <c r="H55" s="1531">
        <v>1546.47</v>
      </c>
      <c r="I55" s="1531">
        <v>1131.21</v>
      </c>
      <c r="J55" s="1531">
        <v>1129.32</v>
      </c>
      <c r="K55" s="1531">
        <v>985.32</v>
      </c>
      <c r="L55" s="1531">
        <v>986.76</v>
      </c>
      <c r="M55" s="1531">
        <v>837.9</v>
      </c>
      <c r="N55" s="1531">
        <v>837.9</v>
      </c>
      <c r="O55" s="1531">
        <v>837.9</v>
      </c>
      <c r="P55" s="1531">
        <v>837.9</v>
      </c>
      <c r="Q55" s="1531">
        <v>1066.77</v>
      </c>
      <c r="R55" s="1531">
        <v>1296.54</v>
      </c>
      <c r="S55" s="1531">
        <v>1088.64</v>
      </c>
      <c r="T55" s="1531">
        <v>1088.64</v>
      </c>
      <c r="U55" s="1531">
        <v>1088.64</v>
      </c>
      <c r="V55" s="1531">
        <v>1525.95</v>
      </c>
      <c r="W55" s="1531">
        <v>1525.95</v>
      </c>
      <c r="X55" s="1531">
        <v>1525.95</v>
      </c>
      <c r="Y55" s="1531">
        <v>2149.65</v>
      </c>
      <c r="Z55" s="1531">
        <v>2149.65</v>
      </c>
      <c r="AA55" s="1531">
        <v>1651.14</v>
      </c>
      <c r="AB55" s="1531">
        <v>1649.52</v>
      </c>
      <c r="AC55" s="1531">
        <v>1649.52</v>
      </c>
      <c r="AD55" s="1531">
        <v>1649.52</v>
      </c>
      <c r="AE55" s="1531">
        <v>843.4</v>
      </c>
    </row>
    <row r="56" ht="16.5" spans="1:31">
      <c r="A56" s="1536"/>
      <c r="B56" s="1539">
        <v>22</v>
      </c>
      <c r="C56" s="1531">
        <v>1587.96</v>
      </c>
      <c r="D56" s="1531">
        <v>677.61</v>
      </c>
      <c r="E56" s="1531">
        <v>656.19</v>
      </c>
      <c r="F56" s="1531">
        <v>1331.37</v>
      </c>
      <c r="G56" s="1531">
        <v>1133.37</v>
      </c>
      <c r="H56" s="1531">
        <v>1550.07</v>
      </c>
      <c r="I56" s="1531">
        <v>1134.81</v>
      </c>
      <c r="J56" s="1531">
        <v>1132.92</v>
      </c>
      <c r="K56" s="1531">
        <v>988.92</v>
      </c>
      <c r="L56" s="1531">
        <v>990.36</v>
      </c>
      <c r="M56" s="1531">
        <v>841.5</v>
      </c>
      <c r="N56" s="1531">
        <v>841.5</v>
      </c>
      <c r="O56" s="1531">
        <v>841.5</v>
      </c>
      <c r="P56" s="1531">
        <v>841.5</v>
      </c>
      <c r="Q56" s="1531">
        <v>1070.37</v>
      </c>
      <c r="R56" s="1531">
        <v>1300.14</v>
      </c>
      <c r="S56" s="1531">
        <v>1092.24</v>
      </c>
      <c r="T56" s="1531">
        <v>1092.24</v>
      </c>
      <c r="U56" s="1531">
        <v>1092.24</v>
      </c>
      <c r="V56" s="1531">
        <v>1529.55</v>
      </c>
      <c r="W56" s="1531">
        <v>1529.55</v>
      </c>
      <c r="X56" s="1531">
        <v>1529.55</v>
      </c>
      <c r="Y56" s="1531">
        <v>2153.25</v>
      </c>
      <c r="Z56" s="1531">
        <v>2153.25</v>
      </c>
      <c r="AA56" s="1531">
        <v>1654.74</v>
      </c>
      <c r="AB56" s="1531">
        <v>1653.12</v>
      </c>
      <c r="AC56" s="1531">
        <v>1653.12</v>
      </c>
      <c r="AD56" s="1531">
        <v>1653.12</v>
      </c>
      <c r="AE56" s="1531">
        <v>847.4</v>
      </c>
    </row>
    <row r="57" ht="16.5" spans="1:31">
      <c r="A57" s="1536"/>
      <c r="B57" s="1539">
        <v>22.5</v>
      </c>
      <c r="C57" s="1531">
        <v>1622.7</v>
      </c>
      <c r="D57" s="1531">
        <v>704.88</v>
      </c>
      <c r="E57" s="1531">
        <v>682.38</v>
      </c>
      <c r="F57" s="1531">
        <v>1383.75</v>
      </c>
      <c r="G57" s="1531">
        <v>1181.25</v>
      </c>
      <c r="H57" s="1531">
        <v>1616.85</v>
      </c>
      <c r="I57" s="1531">
        <v>1182.69</v>
      </c>
      <c r="J57" s="1531">
        <v>1180.8</v>
      </c>
      <c r="K57" s="1531">
        <v>1030.23</v>
      </c>
      <c r="L57" s="1531">
        <v>1031.67</v>
      </c>
      <c r="M57" s="1531">
        <v>876.15</v>
      </c>
      <c r="N57" s="1531">
        <v>876.15</v>
      </c>
      <c r="O57" s="1531">
        <v>876.15</v>
      </c>
      <c r="P57" s="1531">
        <v>876.15</v>
      </c>
      <c r="Q57" s="1531">
        <v>1115.46</v>
      </c>
      <c r="R57" s="1531">
        <v>1355.67</v>
      </c>
      <c r="S57" s="1531">
        <v>1138.32</v>
      </c>
      <c r="T57" s="1531">
        <v>1138.32</v>
      </c>
      <c r="U57" s="1531">
        <v>1138.32</v>
      </c>
      <c r="V57" s="1531">
        <v>1595.43</v>
      </c>
      <c r="W57" s="1531">
        <v>1595.43</v>
      </c>
      <c r="X57" s="1531">
        <v>1595.43</v>
      </c>
      <c r="Y57" s="1531">
        <v>2247.39</v>
      </c>
      <c r="Z57" s="1531">
        <v>2247.39</v>
      </c>
      <c r="AA57" s="1531">
        <v>1726.29</v>
      </c>
      <c r="AB57" s="1531">
        <v>1724.67</v>
      </c>
      <c r="AC57" s="1531">
        <v>1724.67</v>
      </c>
      <c r="AD57" s="1531">
        <v>1724.67</v>
      </c>
      <c r="AE57" s="1531">
        <v>881.921739130435</v>
      </c>
    </row>
    <row r="58" ht="16.5" spans="1:31">
      <c r="A58" s="1536"/>
      <c r="B58" s="1539">
        <v>23</v>
      </c>
      <c r="C58" s="1531">
        <v>1657.44</v>
      </c>
      <c r="D58" s="1531">
        <v>708.48</v>
      </c>
      <c r="E58" s="1531">
        <v>685.98</v>
      </c>
      <c r="F58" s="1531">
        <v>1391.85</v>
      </c>
      <c r="G58" s="1531">
        <v>1184.85</v>
      </c>
      <c r="H58" s="1531">
        <v>1620.45</v>
      </c>
      <c r="I58" s="1531">
        <v>1186.29</v>
      </c>
      <c r="J58" s="1531">
        <v>1184.4</v>
      </c>
      <c r="K58" s="1531">
        <v>1033.83</v>
      </c>
      <c r="L58" s="1531">
        <v>1035.27</v>
      </c>
      <c r="M58" s="1531">
        <v>879.75</v>
      </c>
      <c r="N58" s="1531">
        <v>879.75</v>
      </c>
      <c r="O58" s="1531">
        <v>879.75</v>
      </c>
      <c r="P58" s="1531">
        <v>879.75</v>
      </c>
      <c r="Q58" s="1531">
        <v>1119.06</v>
      </c>
      <c r="R58" s="1531">
        <v>1359.27</v>
      </c>
      <c r="S58" s="1531">
        <v>1141.92</v>
      </c>
      <c r="T58" s="1531">
        <v>1141.92</v>
      </c>
      <c r="U58" s="1531">
        <v>1141.92</v>
      </c>
      <c r="V58" s="1531">
        <v>1599.03</v>
      </c>
      <c r="W58" s="1531">
        <v>1599.03</v>
      </c>
      <c r="X58" s="1531">
        <v>1599.03</v>
      </c>
      <c r="Y58" s="1531">
        <v>2250.99</v>
      </c>
      <c r="Z58" s="1531">
        <v>2250.99</v>
      </c>
      <c r="AA58" s="1531">
        <v>1729.89</v>
      </c>
      <c r="AB58" s="1531">
        <v>1728.27</v>
      </c>
      <c r="AC58" s="1531">
        <v>1728.27</v>
      </c>
      <c r="AD58" s="1531">
        <v>1728.27</v>
      </c>
      <c r="AE58" s="1531">
        <v>885.921739130435</v>
      </c>
    </row>
    <row r="59" ht="16.5" spans="1:31">
      <c r="A59" s="1536"/>
      <c r="B59" s="1539">
        <v>23.5</v>
      </c>
      <c r="C59" s="1531">
        <v>1692.18</v>
      </c>
      <c r="D59" s="1531">
        <v>735.75</v>
      </c>
      <c r="E59" s="1531">
        <v>712.17</v>
      </c>
      <c r="F59" s="1531">
        <v>1444.23</v>
      </c>
      <c r="G59" s="1531">
        <v>1232.73</v>
      </c>
      <c r="H59" s="1531">
        <v>1687.23</v>
      </c>
      <c r="I59" s="1531">
        <v>1234.17</v>
      </c>
      <c r="J59" s="1531">
        <v>1232.28</v>
      </c>
      <c r="K59" s="1531">
        <v>1075.14</v>
      </c>
      <c r="L59" s="1531">
        <v>1076.58</v>
      </c>
      <c r="M59" s="1531">
        <v>914.4</v>
      </c>
      <c r="N59" s="1531">
        <v>914.4</v>
      </c>
      <c r="O59" s="1531">
        <v>914.4</v>
      </c>
      <c r="P59" s="1531">
        <v>914.4</v>
      </c>
      <c r="Q59" s="1531">
        <v>1164.15</v>
      </c>
      <c r="R59" s="1531">
        <v>1414.8</v>
      </c>
      <c r="S59" s="1531">
        <v>1188</v>
      </c>
      <c r="T59" s="1531">
        <v>1188</v>
      </c>
      <c r="U59" s="1531">
        <v>1188</v>
      </c>
      <c r="V59" s="1531">
        <v>1664.91</v>
      </c>
      <c r="W59" s="1531">
        <v>1664.91</v>
      </c>
      <c r="X59" s="1531">
        <v>1664.91</v>
      </c>
      <c r="Y59" s="1531">
        <v>2345.13</v>
      </c>
      <c r="Z59" s="1531">
        <v>2345.13</v>
      </c>
      <c r="AA59" s="1531">
        <v>1801.44</v>
      </c>
      <c r="AB59" s="1531">
        <v>1799.82</v>
      </c>
      <c r="AC59" s="1531">
        <v>1799.82</v>
      </c>
      <c r="AD59" s="1531">
        <v>1799.82</v>
      </c>
      <c r="AE59" s="1531">
        <v>920.44347826087</v>
      </c>
    </row>
    <row r="60" ht="16.5" spans="1:31">
      <c r="A60" s="1536"/>
      <c r="B60" s="1539">
        <v>24</v>
      </c>
      <c r="C60" s="1531">
        <v>1726.92</v>
      </c>
      <c r="D60" s="1531">
        <v>739.35</v>
      </c>
      <c r="E60" s="1531">
        <v>715.77</v>
      </c>
      <c r="F60" s="1531">
        <v>1452.33</v>
      </c>
      <c r="G60" s="1531">
        <v>1236.33</v>
      </c>
      <c r="H60" s="1531">
        <v>1690.83</v>
      </c>
      <c r="I60" s="1531">
        <v>1237.77</v>
      </c>
      <c r="J60" s="1531">
        <v>1235.88</v>
      </c>
      <c r="K60" s="1531">
        <v>1078.74</v>
      </c>
      <c r="L60" s="1531">
        <v>1080.18</v>
      </c>
      <c r="M60" s="1531">
        <v>918</v>
      </c>
      <c r="N60" s="1531">
        <v>918</v>
      </c>
      <c r="O60" s="1531">
        <v>918</v>
      </c>
      <c r="P60" s="1531">
        <v>918</v>
      </c>
      <c r="Q60" s="1531">
        <v>1167.75</v>
      </c>
      <c r="R60" s="1531">
        <v>1418.4</v>
      </c>
      <c r="S60" s="1531">
        <v>1191.6</v>
      </c>
      <c r="T60" s="1531">
        <v>1191.6</v>
      </c>
      <c r="U60" s="1531">
        <v>1191.6</v>
      </c>
      <c r="V60" s="1531">
        <v>1668.51</v>
      </c>
      <c r="W60" s="1531">
        <v>1668.51</v>
      </c>
      <c r="X60" s="1531">
        <v>1668.51</v>
      </c>
      <c r="Y60" s="1531">
        <v>2348.73</v>
      </c>
      <c r="Z60" s="1531">
        <v>2348.73</v>
      </c>
      <c r="AA60" s="1531">
        <v>1805.04</v>
      </c>
      <c r="AB60" s="1531">
        <v>1803.42</v>
      </c>
      <c r="AC60" s="1531">
        <v>1803.42</v>
      </c>
      <c r="AD60" s="1531">
        <v>1803.42</v>
      </c>
      <c r="AE60" s="1531">
        <v>924.44347826087</v>
      </c>
    </row>
    <row r="61" ht="16.5" spans="1:31">
      <c r="A61" s="1536"/>
      <c r="B61" s="1539">
        <v>24.5</v>
      </c>
      <c r="C61" s="1531">
        <v>1761.66</v>
      </c>
      <c r="D61" s="1531">
        <v>766.62</v>
      </c>
      <c r="E61" s="1531">
        <v>741.96</v>
      </c>
      <c r="F61" s="1531">
        <v>1504.71</v>
      </c>
      <c r="G61" s="1531">
        <v>1284.21</v>
      </c>
      <c r="H61" s="1531">
        <v>1757.61</v>
      </c>
      <c r="I61" s="1531">
        <v>1285.65</v>
      </c>
      <c r="J61" s="1531">
        <v>1283.76</v>
      </c>
      <c r="K61" s="1531">
        <v>1120.05</v>
      </c>
      <c r="L61" s="1531">
        <v>1121.49</v>
      </c>
      <c r="M61" s="1531">
        <v>952.65</v>
      </c>
      <c r="N61" s="1531">
        <v>952.65</v>
      </c>
      <c r="O61" s="1531">
        <v>952.65</v>
      </c>
      <c r="P61" s="1531">
        <v>952.65</v>
      </c>
      <c r="Q61" s="1531">
        <v>1212.84</v>
      </c>
      <c r="R61" s="1531">
        <v>1473.93</v>
      </c>
      <c r="S61" s="1531">
        <v>1237.68</v>
      </c>
      <c r="T61" s="1531">
        <v>1237.68</v>
      </c>
      <c r="U61" s="1531">
        <v>1237.68</v>
      </c>
      <c r="V61" s="1531">
        <v>1734.39</v>
      </c>
      <c r="W61" s="1531">
        <v>1734.39</v>
      </c>
      <c r="X61" s="1531">
        <v>1734.39</v>
      </c>
      <c r="Y61" s="1531">
        <v>2442.87</v>
      </c>
      <c r="Z61" s="1531">
        <v>2442.87</v>
      </c>
      <c r="AA61" s="1531">
        <v>1876.59</v>
      </c>
      <c r="AB61" s="1531">
        <v>1874.97</v>
      </c>
      <c r="AC61" s="1531">
        <v>1874.97</v>
      </c>
      <c r="AD61" s="1531">
        <v>1874.97</v>
      </c>
      <c r="AE61" s="1531">
        <v>958.965217391304</v>
      </c>
    </row>
    <row r="62" ht="16.5" spans="1:31">
      <c r="A62" s="1536"/>
      <c r="B62" s="1539">
        <v>25</v>
      </c>
      <c r="C62" s="1531">
        <v>1796.4</v>
      </c>
      <c r="D62" s="1531">
        <v>770.22</v>
      </c>
      <c r="E62" s="1531">
        <v>745.56</v>
      </c>
      <c r="F62" s="1531">
        <v>1512.81</v>
      </c>
      <c r="G62" s="1531">
        <v>1287.81</v>
      </c>
      <c r="H62" s="1531">
        <v>1761.21</v>
      </c>
      <c r="I62" s="1531">
        <v>1289.25</v>
      </c>
      <c r="J62" s="1531">
        <v>1287.36</v>
      </c>
      <c r="K62" s="1531">
        <v>1123.65</v>
      </c>
      <c r="L62" s="1531">
        <v>1125.09</v>
      </c>
      <c r="M62" s="1531">
        <v>956.25</v>
      </c>
      <c r="N62" s="1531">
        <v>956.25</v>
      </c>
      <c r="O62" s="1531">
        <v>956.25</v>
      </c>
      <c r="P62" s="1531">
        <v>956.25</v>
      </c>
      <c r="Q62" s="1531">
        <v>1216.44</v>
      </c>
      <c r="R62" s="1531">
        <v>1477.53</v>
      </c>
      <c r="S62" s="1531">
        <v>1241.28</v>
      </c>
      <c r="T62" s="1531">
        <v>1241.28</v>
      </c>
      <c r="U62" s="1531">
        <v>1241.28</v>
      </c>
      <c r="V62" s="1531">
        <v>1737.99</v>
      </c>
      <c r="W62" s="1531">
        <v>1737.99</v>
      </c>
      <c r="X62" s="1531">
        <v>1737.99</v>
      </c>
      <c r="Y62" s="1531">
        <v>2446.47</v>
      </c>
      <c r="Z62" s="1531">
        <v>2446.47</v>
      </c>
      <c r="AA62" s="1531">
        <v>1880.19</v>
      </c>
      <c r="AB62" s="1531">
        <v>1878.57</v>
      </c>
      <c r="AC62" s="1531">
        <v>1878.57</v>
      </c>
      <c r="AD62" s="1531">
        <v>1878.57</v>
      </c>
      <c r="AE62" s="1531">
        <v>962.965217391304</v>
      </c>
    </row>
    <row r="63" ht="16.5" spans="1:31">
      <c r="A63" s="1536"/>
      <c r="B63" s="1539">
        <v>25.5</v>
      </c>
      <c r="C63" s="1531">
        <v>1831.14</v>
      </c>
      <c r="D63" s="1531">
        <v>797.49</v>
      </c>
      <c r="E63" s="1531">
        <v>771.75</v>
      </c>
      <c r="F63" s="1531">
        <v>1565.19</v>
      </c>
      <c r="G63" s="1531">
        <v>1335.69</v>
      </c>
      <c r="H63" s="1531">
        <v>1827.99</v>
      </c>
      <c r="I63" s="1531">
        <v>1337.13</v>
      </c>
      <c r="J63" s="1531">
        <v>1335.24</v>
      </c>
      <c r="K63" s="1531">
        <v>1164.96</v>
      </c>
      <c r="L63" s="1531">
        <v>1166.4</v>
      </c>
      <c r="M63" s="1531">
        <v>990.9</v>
      </c>
      <c r="N63" s="1531">
        <v>990.9</v>
      </c>
      <c r="O63" s="1531">
        <v>990.9</v>
      </c>
      <c r="P63" s="1531">
        <v>990.9</v>
      </c>
      <c r="Q63" s="1531">
        <v>1261.53</v>
      </c>
      <c r="R63" s="1531">
        <v>1533.06</v>
      </c>
      <c r="S63" s="1531">
        <v>1287.36</v>
      </c>
      <c r="T63" s="1531">
        <v>1287.36</v>
      </c>
      <c r="U63" s="1531">
        <v>1287.36</v>
      </c>
      <c r="V63" s="1531">
        <v>1803.87</v>
      </c>
      <c r="W63" s="1531">
        <v>1803.87</v>
      </c>
      <c r="X63" s="1531">
        <v>1803.87</v>
      </c>
      <c r="Y63" s="1531">
        <v>2540.61</v>
      </c>
      <c r="Z63" s="1531">
        <v>2540.61</v>
      </c>
      <c r="AA63" s="1531">
        <v>1951.74</v>
      </c>
      <c r="AB63" s="1531">
        <v>1950.12</v>
      </c>
      <c r="AC63" s="1531">
        <v>1950.12</v>
      </c>
      <c r="AD63" s="1531">
        <v>1950.12</v>
      </c>
      <c r="AE63" s="1531">
        <v>997.486956521739</v>
      </c>
    </row>
    <row r="64" ht="16.5" spans="1:31">
      <c r="A64" s="1536"/>
      <c r="B64" s="1539">
        <v>26</v>
      </c>
      <c r="C64" s="1531">
        <v>1865.88</v>
      </c>
      <c r="D64" s="1531">
        <v>801.09</v>
      </c>
      <c r="E64" s="1531">
        <v>775.35</v>
      </c>
      <c r="F64" s="1531">
        <v>1573.29</v>
      </c>
      <c r="G64" s="1531">
        <v>1339.29</v>
      </c>
      <c r="H64" s="1531">
        <v>1831.59</v>
      </c>
      <c r="I64" s="1531">
        <v>1340.73</v>
      </c>
      <c r="J64" s="1531">
        <v>1338.84</v>
      </c>
      <c r="K64" s="1531">
        <v>1168.56</v>
      </c>
      <c r="L64" s="1531">
        <v>1170</v>
      </c>
      <c r="M64" s="1531">
        <v>994.5</v>
      </c>
      <c r="N64" s="1531">
        <v>994.5</v>
      </c>
      <c r="O64" s="1531">
        <v>994.5</v>
      </c>
      <c r="P64" s="1531">
        <v>994.5</v>
      </c>
      <c r="Q64" s="1531">
        <v>1265.13</v>
      </c>
      <c r="R64" s="1531">
        <v>1536.66</v>
      </c>
      <c r="S64" s="1531">
        <v>1290.96</v>
      </c>
      <c r="T64" s="1531">
        <v>1290.96</v>
      </c>
      <c r="U64" s="1531">
        <v>1290.96</v>
      </c>
      <c r="V64" s="1531">
        <v>1807.47</v>
      </c>
      <c r="W64" s="1531">
        <v>1807.47</v>
      </c>
      <c r="X64" s="1531">
        <v>1807.47</v>
      </c>
      <c r="Y64" s="1531">
        <v>2544.21</v>
      </c>
      <c r="Z64" s="1531">
        <v>2544.21</v>
      </c>
      <c r="AA64" s="1531">
        <v>1955.34</v>
      </c>
      <c r="AB64" s="1531">
        <v>1953.72</v>
      </c>
      <c r="AC64" s="1531">
        <v>1953.72</v>
      </c>
      <c r="AD64" s="1531">
        <v>1953.72</v>
      </c>
      <c r="AE64" s="1531">
        <v>1001.48695652174</v>
      </c>
    </row>
    <row r="65" ht="16.5" spans="1:31">
      <c r="A65" s="1536"/>
      <c r="B65" s="1539">
        <v>26.5</v>
      </c>
      <c r="C65" s="1531">
        <v>1900.62</v>
      </c>
      <c r="D65" s="1531">
        <v>828.36</v>
      </c>
      <c r="E65" s="1531">
        <v>801.54</v>
      </c>
      <c r="F65" s="1531">
        <v>1625.67</v>
      </c>
      <c r="G65" s="1531">
        <v>1387.17</v>
      </c>
      <c r="H65" s="1531">
        <v>1898.37</v>
      </c>
      <c r="I65" s="1531">
        <v>1388.61</v>
      </c>
      <c r="J65" s="1531">
        <v>1386.72</v>
      </c>
      <c r="K65" s="1531">
        <v>1209.87</v>
      </c>
      <c r="L65" s="1531">
        <v>1211.31</v>
      </c>
      <c r="M65" s="1531">
        <v>1029.15</v>
      </c>
      <c r="N65" s="1531">
        <v>1029.15</v>
      </c>
      <c r="O65" s="1531">
        <v>1029.15</v>
      </c>
      <c r="P65" s="1531">
        <v>1029.15</v>
      </c>
      <c r="Q65" s="1531">
        <v>1310.22</v>
      </c>
      <c r="R65" s="1531">
        <v>1592.19</v>
      </c>
      <c r="S65" s="1531">
        <v>1337.04</v>
      </c>
      <c r="T65" s="1531">
        <v>1337.04</v>
      </c>
      <c r="U65" s="1531">
        <v>1337.04</v>
      </c>
      <c r="V65" s="1531">
        <v>1873.35</v>
      </c>
      <c r="W65" s="1531">
        <v>1873.35</v>
      </c>
      <c r="X65" s="1531">
        <v>1873.35</v>
      </c>
      <c r="Y65" s="1531">
        <v>2638.35</v>
      </c>
      <c r="Z65" s="1531">
        <v>2638.35</v>
      </c>
      <c r="AA65" s="1531">
        <v>2026.89</v>
      </c>
      <c r="AB65" s="1531">
        <v>2025.27</v>
      </c>
      <c r="AC65" s="1531">
        <v>2025.27</v>
      </c>
      <c r="AD65" s="1531">
        <v>2025.27</v>
      </c>
      <c r="AE65" s="1531">
        <v>1035.93043478261</v>
      </c>
    </row>
    <row r="66" ht="16.5" spans="1:31">
      <c r="A66" s="1536"/>
      <c r="B66" s="1539">
        <v>27</v>
      </c>
      <c r="C66" s="1531">
        <v>1935.36</v>
      </c>
      <c r="D66" s="1531">
        <v>831.96</v>
      </c>
      <c r="E66" s="1531">
        <v>805.14</v>
      </c>
      <c r="F66" s="1531">
        <v>1633.77</v>
      </c>
      <c r="G66" s="1531">
        <v>1390.77</v>
      </c>
      <c r="H66" s="1531">
        <v>1901.97</v>
      </c>
      <c r="I66" s="1531">
        <v>1392.21</v>
      </c>
      <c r="J66" s="1531">
        <v>1390.32</v>
      </c>
      <c r="K66" s="1531">
        <v>1213.47</v>
      </c>
      <c r="L66" s="1531">
        <v>1214.91</v>
      </c>
      <c r="M66" s="1531">
        <v>1032.75</v>
      </c>
      <c r="N66" s="1531">
        <v>1032.75</v>
      </c>
      <c r="O66" s="1531">
        <v>1032.75</v>
      </c>
      <c r="P66" s="1531">
        <v>1032.75</v>
      </c>
      <c r="Q66" s="1531">
        <v>1313.82</v>
      </c>
      <c r="R66" s="1531">
        <v>1595.79</v>
      </c>
      <c r="S66" s="1531">
        <v>1340.64</v>
      </c>
      <c r="T66" s="1531">
        <v>1340.64</v>
      </c>
      <c r="U66" s="1531">
        <v>1340.64</v>
      </c>
      <c r="V66" s="1531">
        <v>1876.95</v>
      </c>
      <c r="W66" s="1531">
        <v>1876.95</v>
      </c>
      <c r="X66" s="1531">
        <v>1876.95</v>
      </c>
      <c r="Y66" s="1531">
        <v>2641.95</v>
      </c>
      <c r="Z66" s="1531">
        <v>2641.95</v>
      </c>
      <c r="AA66" s="1531">
        <v>2030.49</v>
      </c>
      <c r="AB66" s="1531">
        <v>2028.87</v>
      </c>
      <c r="AC66" s="1531">
        <v>2028.87</v>
      </c>
      <c r="AD66" s="1531">
        <v>2028.87</v>
      </c>
      <c r="AE66" s="1531">
        <v>1039.93043478261</v>
      </c>
    </row>
    <row r="67" ht="16.5" spans="1:31">
      <c r="A67" s="1536"/>
      <c r="B67" s="1539">
        <v>27.5</v>
      </c>
      <c r="C67" s="1531">
        <v>1970.1</v>
      </c>
      <c r="D67" s="1531">
        <v>859.23</v>
      </c>
      <c r="E67" s="1531">
        <v>831.33</v>
      </c>
      <c r="F67" s="1531">
        <v>1686.15</v>
      </c>
      <c r="G67" s="1531">
        <v>1438.65</v>
      </c>
      <c r="H67" s="1531">
        <v>1968.75</v>
      </c>
      <c r="I67" s="1531">
        <v>1440.09</v>
      </c>
      <c r="J67" s="1531">
        <v>1438.2</v>
      </c>
      <c r="K67" s="1531">
        <v>1254.78</v>
      </c>
      <c r="L67" s="1531">
        <v>1256.22</v>
      </c>
      <c r="M67" s="1531">
        <v>1067.4</v>
      </c>
      <c r="N67" s="1531">
        <v>1067.4</v>
      </c>
      <c r="O67" s="1531">
        <v>1067.4</v>
      </c>
      <c r="P67" s="1531">
        <v>1067.4</v>
      </c>
      <c r="Q67" s="1531">
        <v>1358.91</v>
      </c>
      <c r="R67" s="1531">
        <v>1651.32</v>
      </c>
      <c r="S67" s="1531">
        <v>1386.72</v>
      </c>
      <c r="T67" s="1531">
        <v>1386.72</v>
      </c>
      <c r="U67" s="1531">
        <v>1386.72</v>
      </c>
      <c r="V67" s="1531">
        <v>1942.83</v>
      </c>
      <c r="W67" s="1531">
        <v>1942.83</v>
      </c>
      <c r="X67" s="1531">
        <v>1942.83</v>
      </c>
      <c r="Y67" s="1531">
        <v>2736.09</v>
      </c>
      <c r="Z67" s="1531">
        <v>2736.09</v>
      </c>
      <c r="AA67" s="1531">
        <v>2102.04</v>
      </c>
      <c r="AB67" s="1531">
        <v>2100.42</v>
      </c>
      <c r="AC67" s="1531">
        <v>2100.42</v>
      </c>
      <c r="AD67" s="1531">
        <v>2100.42</v>
      </c>
      <c r="AE67" s="1531">
        <v>1074.45217391304</v>
      </c>
    </row>
    <row r="68" ht="16.5" spans="1:31">
      <c r="A68" s="1536"/>
      <c r="B68" s="1539">
        <v>28</v>
      </c>
      <c r="C68" s="1531">
        <v>2004.84</v>
      </c>
      <c r="D68" s="1531">
        <v>862.83</v>
      </c>
      <c r="E68" s="1531">
        <v>834.93</v>
      </c>
      <c r="F68" s="1531">
        <v>1694.25</v>
      </c>
      <c r="G68" s="1531">
        <v>1442.25</v>
      </c>
      <c r="H68" s="1531">
        <v>1972.35</v>
      </c>
      <c r="I68" s="1531">
        <v>1443.69</v>
      </c>
      <c r="J68" s="1531">
        <v>1441.8</v>
      </c>
      <c r="K68" s="1531">
        <v>1258.38</v>
      </c>
      <c r="L68" s="1531">
        <v>1259.82</v>
      </c>
      <c r="M68" s="1531">
        <v>1071</v>
      </c>
      <c r="N68" s="1531">
        <v>1071</v>
      </c>
      <c r="O68" s="1531">
        <v>1071</v>
      </c>
      <c r="P68" s="1531">
        <v>1071</v>
      </c>
      <c r="Q68" s="1531">
        <v>1362.51</v>
      </c>
      <c r="R68" s="1531">
        <v>1654.92</v>
      </c>
      <c r="S68" s="1531">
        <v>1390.32</v>
      </c>
      <c r="T68" s="1531">
        <v>1390.32</v>
      </c>
      <c r="U68" s="1531">
        <v>1390.32</v>
      </c>
      <c r="V68" s="1531">
        <v>1946.43</v>
      </c>
      <c r="W68" s="1531">
        <v>1946.43</v>
      </c>
      <c r="X68" s="1531">
        <v>1946.43</v>
      </c>
      <c r="Y68" s="1531">
        <v>2739.69</v>
      </c>
      <c r="Z68" s="1531">
        <v>2739.69</v>
      </c>
      <c r="AA68" s="1531">
        <v>2105.64</v>
      </c>
      <c r="AB68" s="1531">
        <v>2104.02</v>
      </c>
      <c r="AC68" s="1531">
        <v>2104.02</v>
      </c>
      <c r="AD68" s="1531">
        <v>2104.02</v>
      </c>
      <c r="AE68" s="1531">
        <v>1078.45217391304</v>
      </c>
    </row>
    <row r="69" ht="16.5" spans="1:31">
      <c r="A69" s="1536"/>
      <c r="B69" s="1539">
        <v>28.5</v>
      </c>
      <c r="C69" s="1531">
        <v>2039.58</v>
      </c>
      <c r="D69" s="1531">
        <v>890.1</v>
      </c>
      <c r="E69" s="1531">
        <v>861.12</v>
      </c>
      <c r="F69" s="1531">
        <v>1746.63</v>
      </c>
      <c r="G69" s="1531">
        <v>1490.13</v>
      </c>
      <c r="H69" s="1531">
        <v>2039.13</v>
      </c>
      <c r="I69" s="1531">
        <v>1491.57</v>
      </c>
      <c r="J69" s="1531">
        <v>1489.68</v>
      </c>
      <c r="K69" s="1531">
        <v>1299.69</v>
      </c>
      <c r="L69" s="1531">
        <v>1301.13</v>
      </c>
      <c r="M69" s="1531">
        <v>1105.65</v>
      </c>
      <c r="N69" s="1531">
        <v>1105.65</v>
      </c>
      <c r="O69" s="1531">
        <v>1105.65</v>
      </c>
      <c r="P69" s="1531">
        <v>1105.65</v>
      </c>
      <c r="Q69" s="1531">
        <v>1407.6</v>
      </c>
      <c r="R69" s="1531">
        <v>1710.45</v>
      </c>
      <c r="S69" s="1531">
        <v>1436.4</v>
      </c>
      <c r="T69" s="1531">
        <v>1436.4</v>
      </c>
      <c r="U69" s="1531">
        <v>1436.4</v>
      </c>
      <c r="V69" s="1531">
        <v>2012.31</v>
      </c>
      <c r="W69" s="1531">
        <v>2012.31</v>
      </c>
      <c r="X69" s="1531">
        <v>2012.31</v>
      </c>
      <c r="Y69" s="1531">
        <v>2833.83</v>
      </c>
      <c r="Z69" s="1531">
        <v>2833.83</v>
      </c>
      <c r="AA69" s="1531">
        <v>2177.19</v>
      </c>
      <c r="AB69" s="1531">
        <v>2175.57</v>
      </c>
      <c r="AC69" s="1531">
        <v>2175.57</v>
      </c>
      <c r="AD69" s="1531">
        <v>2175.57</v>
      </c>
      <c r="AE69" s="1531">
        <v>1112.97391304348</v>
      </c>
    </row>
    <row r="70" ht="16.5" spans="1:31">
      <c r="A70" s="1536"/>
      <c r="B70" s="1539">
        <v>29</v>
      </c>
      <c r="C70" s="1531">
        <v>2074.32</v>
      </c>
      <c r="D70" s="1531">
        <v>893.7</v>
      </c>
      <c r="E70" s="1531">
        <v>864.72</v>
      </c>
      <c r="F70" s="1531">
        <v>1754.73</v>
      </c>
      <c r="G70" s="1531">
        <v>1493.73</v>
      </c>
      <c r="H70" s="1531">
        <v>2042.73</v>
      </c>
      <c r="I70" s="1531">
        <v>1495.17</v>
      </c>
      <c r="J70" s="1531">
        <v>1493.28</v>
      </c>
      <c r="K70" s="1531">
        <v>1303.29</v>
      </c>
      <c r="L70" s="1531">
        <v>1304.73</v>
      </c>
      <c r="M70" s="1531">
        <v>1109.25</v>
      </c>
      <c r="N70" s="1531">
        <v>1109.25</v>
      </c>
      <c r="O70" s="1531">
        <v>1109.25</v>
      </c>
      <c r="P70" s="1531">
        <v>1109.25</v>
      </c>
      <c r="Q70" s="1531">
        <v>1411.2</v>
      </c>
      <c r="R70" s="1531">
        <v>1714.05</v>
      </c>
      <c r="S70" s="1531">
        <v>1440</v>
      </c>
      <c r="T70" s="1531">
        <v>1440</v>
      </c>
      <c r="U70" s="1531">
        <v>1440</v>
      </c>
      <c r="V70" s="1531">
        <v>2015.91</v>
      </c>
      <c r="W70" s="1531">
        <v>2015.91</v>
      </c>
      <c r="X70" s="1531">
        <v>2015.91</v>
      </c>
      <c r="Y70" s="1531">
        <v>2837.43</v>
      </c>
      <c r="Z70" s="1531">
        <v>2837.43</v>
      </c>
      <c r="AA70" s="1531">
        <v>2180.79</v>
      </c>
      <c r="AB70" s="1531">
        <v>2179.17</v>
      </c>
      <c r="AC70" s="1531">
        <v>2179.17</v>
      </c>
      <c r="AD70" s="1531">
        <v>2179.17</v>
      </c>
      <c r="AE70" s="1531">
        <v>1116.97391304348</v>
      </c>
    </row>
    <row r="71" ht="16.5" spans="1:31">
      <c r="A71" s="1536"/>
      <c r="B71" s="1539">
        <v>29.5</v>
      </c>
      <c r="C71" s="1531">
        <v>2109.06</v>
      </c>
      <c r="D71" s="1531">
        <v>920.97</v>
      </c>
      <c r="E71" s="1531">
        <v>890.91</v>
      </c>
      <c r="F71" s="1531">
        <v>1807.11</v>
      </c>
      <c r="G71" s="1531">
        <v>1541.61</v>
      </c>
      <c r="H71" s="1531">
        <v>2109.51</v>
      </c>
      <c r="I71" s="1531">
        <v>1543.05</v>
      </c>
      <c r="J71" s="1531">
        <v>1541.16</v>
      </c>
      <c r="K71" s="1531">
        <v>1344.6</v>
      </c>
      <c r="L71" s="1531">
        <v>1346.04</v>
      </c>
      <c r="M71" s="1531">
        <v>1143.9</v>
      </c>
      <c r="N71" s="1531">
        <v>1143.9</v>
      </c>
      <c r="O71" s="1531">
        <v>1143.9</v>
      </c>
      <c r="P71" s="1531">
        <v>1143.9</v>
      </c>
      <c r="Q71" s="1531">
        <v>1456.29</v>
      </c>
      <c r="R71" s="1531">
        <v>1769.58</v>
      </c>
      <c r="S71" s="1531">
        <v>1486.08</v>
      </c>
      <c r="T71" s="1531">
        <v>1486.08</v>
      </c>
      <c r="U71" s="1531">
        <v>1486.08</v>
      </c>
      <c r="V71" s="1531">
        <v>2081.79</v>
      </c>
      <c r="W71" s="1531">
        <v>2081.79</v>
      </c>
      <c r="X71" s="1531">
        <v>2081.79</v>
      </c>
      <c r="Y71" s="1531">
        <v>2931.57</v>
      </c>
      <c r="Z71" s="1531">
        <v>2931.57</v>
      </c>
      <c r="AA71" s="1531">
        <v>2252.34</v>
      </c>
      <c r="AB71" s="1531">
        <v>2250.72</v>
      </c>
      <c r="AC71" s="1531">
        <v>2250.72</v>
      </c>
      <c r="AD71" s="1531">
        <v>2250.72</v>
      </c>
      <c r="AE71" s="1531">
        <v>1151.49565217391</v>
      </c>
    </row>
    <row r="72" ht="16.5" spans="1:31">
      <c r="A72" s="1536"/>
      <c r="B72" s="1539">
        <v>30</v>
      </c>
      <c r="C72" s="1531">
        <v>2143.8</v>
      </c>
      <c r="D72" s="1531">
        <v>924.57</v>
      </c>
      <c r="E72" s="1531">
        <v>894.51</v>
      </c>
      <c r="F72" s="1531">
        <v>1815.21</v>
      </c>
      <c r="G72" s="1531">
        <v>1545.21</v>
      </c>
      <c r="H72" s="1531">
        <v>2113.11</v>
      </c>
      <c r="I72" s="1531">
        <v>1546.65</v>
      </c>
      <c r="J72" s="1531">
        <v>1544.76</v>
      </c>
      <c r="K72" s="1531">
        <v>1348.2</v>
      </c>
      <c r="L72" s="1531">
        <v>1349.64</v>
      </c>
      <c r="M72" s="1531">
        <v>1147.5</v>
      </c>
      <c r="N72" s="1531">
        <v>1147.5</v>
      </c>
      <c r="O72" s="1531">
        <v>1147.5</v>
      </c>
      <c r="P72" s="1531">
        <v>1147.5</v>
      </c>
      <c r="Q72" s="1531">
        <v>1459.89</v>
      </c>
      <c r="R72" s="1531">
        <v>1773.18</v>
      </c>
      <c r="S72" s="1531">
        <v>1489.68</v>
      </c>
      <c r="T72" s="1531">
        <v>1489.68</v>
      </c>
      <c r="U72" s="1531">
        <v>1489.68</v>
      </c>
      <c r="V72" s="1531">
        <v>2085.39</v>
      </c>
      <c r="W72" s="1531">
        <v>2085.39</v>
      </c>
      <c r="X72" s="1531">
        <v>2085.39</v>
      </c>
      <c r="Y72" s="1531">
        <v>2935.17</v>
      </c>
      <c r="Z72" s="1531">
        <v>2935.17</v>
      </c>
      <c r="AA72" s="1531">
        <v>2255.94</v>
      </c>
      <c r="AB72" s="1531">
        <v>2254.32</v>
      </c>
      <c r="AC72" s="1531">
        <v>2254.32</v>
      </c>
      <c r="AD72" s="1531">
        <v>2254.32</v>
      </c>
      <c r="AE72" s="1531">
        <v>1155.49565217391</v>
      </c>
    </row>
    <row r="73" ht="18.75" spans="1:31">
      <c r="A73" s="1536"/>
      <c r="B73" s="1548">
        <v>30.5</v>
      </c>
      <c r="C73" s="1549" t="s">
        <v>251</v>
      </c>
      <c r="D73" s="1549" t="s">
        <v>251</v>
      </c>
      <c r="E73" s="1549" t="s">
        <v>251</v>
      </c>
      <c r="F73" s="1549" t="s">
        <v>251</v>
      </c>
      <c r="G73" s="1549" t="s">
        <v>251</v>
      </c>
      <c r="H73" s="1549" t="s">
        <v>251</v>
      </c>
      <c r="I73" s="1549" t="s">
        <v>251</v>
      </c>
      <c r="J73" s="1549" t="s">
        <v>251</v>
      </c>
      <c r="K73" s="1549" t="s">
        <v>251</v>
      </c>
      <c r="L73" s="1549" t="s">
        <v>251</v>
      </c>
      <c r="M73" s="1549" t="s">
        <v>251</v>
      </c>
      <c r="N73" s="1549" t="s">
        <v>251</v>
      </c>
      <c r="O73" s="1549" t="s">
        <v>251</v>
      </c>
      <c r="P73" s="1549" t="s">
        <v>251</v>
      </c>
      <c r="Q73" s="1549" t="s">
        <v>251</v>
      </c>
      <c r="R73" s="1549" t="s">
        <v>251</v>
      </c>
      <c r="S73" s="1549" t="s">
        <v>251</v>
      </c>
      <c r="T73" s="1549" t="s">
        <v>251</v>
      </c>
      <c r="U73" s="1549" t="s">
        <v>251</v>
      </c>
      <c r="V73" s="1549" t="s">
        <v>251</v>
      </c>
      <c r="W73" s="1549" t="s">
        <v>251</v>
      </c>
      <c r="X73" s="1549" t="s">
        <v>251</v>
      </c>
      <c r="Y73" s="1549" t="s">
        <v>251</v>
      </c>
      <c r="Z73" s="1549" t="s">
        <v>251</v>
      </c>
      <c r="AA73" s="1549" t="s">
        <v>251</v>
      </c>
      <c r="AB73" s="1549" t="s">
        <v>251</v>
      </c>
      <c r="AC73" s="1549" t="s">
        <v>251</v>
      </c>
      <c r="AD73" s="1549" t="s">
        <v>251</v>
      </c>
      <c r="AE73" s="1549" t="s">
        <v>251</v>
      </c>
    </row>
    <row r="74" ht="18.75" spans="1:31">
      <c r="A74" s="1536"/>
      <c r="B74" s="1548">
        <v>31</v>
      </c>
      <c r="C74" s="1549" t="s">
        <v>251</v>
      </c>
      <c r="D74" s="1549" t="s">
        <v>251</v>
      </c>
      <c r="E74" s="1549" t="s">
        <v>251</v>
      </c>
      <c r="F74" s="1549" t="s">
        <v>251</v>
      </c>
      <c r="G74" s="1549" t="s">
        <v>251</v>
      </c>
      <c r="H74" s="1549" t="s">
        <v>251</v>
      </c>
      <c r="I74" s="1549" t="s">
        <v>251</v>
      </c>
      <c r="J74" s="1549" t="s">
        <v>251</v>
      </c>
      <c r="K74" s="1549" t="s">
        <v>251</v>
      </c>
      <c r="L74" s="1549" t="s">
        <v>251</v>
      </c>
      <c r="M74" s="1549" t="s">
        <v>251</v>
      </c>
      <c r="N74" s="1549" t="s">
        <v>251</v>
      </c>
      <c r="O74" s="1549" t="s">
        <v>251</v>
      </c>
      <c r="P74" s="1549" t="s">
        <v>251</v>
      </c>
      <c r="Q74" s="1549" t="s">
        <v>251</v>
      </c>
      <c r="R74" s="1549" t="s">
        <v>251</v>
      </c>
      <c r="S74" s="1549" t="s">
        <v>251</v>
      </c>
      <c r="T74" s="1549" t="s">
        <v>251</v>
      </c>
      <c r="U74" s="1549" t="s">
        <v>251</v>
      </c>
      <c r="V74" s="1549" t="s">
        <v>251</v>
      </c>
      <c r="W74" s="1549" t="s">
        <v>251</v>
      </c>
      <c r="X74" s="1549" t="s">
        <v>251</v>
      </c>
      <c r="Y74" s="1549" t="s">
        <v>251</v>
      </c>
      <c r="Z74" s="1549" t="s">
        <v>251</v>
      </c>
      <c r="AA74" s="1549" t="s">
        <v>251</v>
      </c>
      <c r="AB74" s="1549" t="s">
        <v>251</v>
      </c>
      <c r="AC74" s="1549" t="s">
        <v>251</v>
      </c>
      <c r="AD74" s="1549" t="s">
        <v>251</v>
      </c>
      <c r="AE74" s="1549" t="s">
        <v>251</v>
      </c>
    </row>
    <row r="75" ht="16.5" spans="1:31">
      <c r="A75" s="1550"/>
      <c r="B75" s="1551" t="s">
        <v>252</v>
      </c>
      <c r="C75" s="1531">
        <v>44.91</v>
      </c>
      <c r="D75" s="1531">
        <v>28.89</v>
      </c>
      <c r="E75" s="1531">
        <v>27.99</v>
      </c>
      <c r="F75" s="1531">
        <v>58.68</v>
      </c>
      <c r="G75" s="1531">
        <v>49.68</v>
      </c>
      <c r="H75" s="1531">
        <v>68.58</v>
      </c>
      <c r="I75" s="1531">
        <v>51.48</v>
      </c>
      <c r="J75" s="1531">
        <v>51.48</v>
      </c>
      <c r="K75" s="1531">
        <v>46.89</v>
      </c>
      <c r="L75" s="1531">
        <v>46.89</v>
      </c>
      <c r="M75" s="1531">
        <v>38.79</v>
      </c>
      <c r="N75" s="1531">
        <v>38.79</v>
      </c>
      <c r="O75" s="1531">
        <v>38.79</v>
      </c>
      <c r="P75" s="1531">
        <v>38.79</v>
      </c>
      <c r="Q75" s="1531">
        <v>48.69</v>
      </c>
      <c r="R75" s="1531">
        <v>58.23</v>
      </c>
      <c r="S75" s="1531">
        <v>49.68</v>
      </c>
      <c r="T75" s="1531">
        <v>49.68</v>
      </c>
      <c r="U75" s="1531">
        <v>49.68</v>
      </c>
      <c r="V75" s="1531">
        <v>67.68</v>
      </c>
      <c r="W75" s="1531">
        <v>67.68</v>
      </c>
      <c r="X75" s="1531">
        <v>67.68</v>
      </c>
      <c r="Y75" s="1531">
        <v>97.74</v>
      </c>
      <c r="Z75" s="1531">
        <v>97.74</v>
      </c>
      <c r="AA75" s="1531">
        <v>75.15</v>
      </c>
      <c r="AB75" s="1531">
        <v>75.15</v>
      </c>
      <c r="AC75" s="1531">
        <v>75.15</v>
      </c>
      <c r="AD75" s="1531">
        <v>75.15</v>
      </c>
      <c r="AE75" s="1580">
        <v>40.6347826086957</v>
      </c>
    </row>
    <row r="76" ht="16.5" spans="1:31">
      <c r="A76" s="1550"/>
      <c r="B76" s="1551" t="s">
        <v>253</v>
      </c>
      <c r="C76" s="1531">
        <v>44.91</v>
      </c>
      <c r="D76" s="1531">
        <v>28.89</v>
      </c>
      <c r="E76" s="1531">
        <v>27.99</v>
      </c>
      <c r="F76" s="1531">
        <v>58.68</v>
      </c>
      <c r="G76" s="1531">
        <v>49.68</v>
      </c>
      <c r="H76" s="1531">
        <v>68.58</v>
      </c>
      <c r="I76" s="1531">
        <v>46.89</v>
      </c>
      <c r="J76" s="1531">
        <v>46.89</v>
      </c>
      <c r="K76" s="1531">
        <v>48.69</v>
      </c>
      <c r="L76" s="1531">
        <v>48.69</v>
      </c>
      <c r="M76" s="1531">
        <v>38.79</v>
      </c>
      <c r="N76" s="1531">
        <v>38.79</v>
      </c>
      <c r="O76" s="1531">
        <v>38.79</v>
      </c>
      <c r="P76" s="1531">
        <v>38.79</v>
      </c>
      <c r="Q76" s="1531">
        <v>48.69</v>
      </c>
      <c r="R76" s="1531">
        <v>58.23</v>
      </c>
      <c r="S76" s="1531">
        <v>45.9</v>
      </c>
      <c r="T76" s="1531">
        <v>45.9</v>
      </c>
      <c r="U76" s="1531">
        <v>45.9</v>
      </c>
      <c r="V76" s="1531">
        <v>67.68</v>
      </c>
      <c r="W76" s="1531">
        <v>67.68</v>
      </c>
      <c r="X76" s="1531">
        <v>67.68</v>
      </c>
      <c r="Y76" s="1531">
        <v>91.17</v>
      </c>
      <c r="Z76" s="1531">
        <v>91.17</v>
      </c>
      <c r="AA76" s="1531">
        <v>70.38</v>
      </c>
      <c r="AB76" s="1531">
        <v>70.38</v>
      </c>
      <c r="AC76" s="1531">
        <v>70.38</v>
      </c>
      <c r="AD76" s="1531">
        <v>70.38</v>
      </c>
      <c r="AE76" s="1580">
        <v>40.6347826086957</v>
      </c>
    </row>
    <row r="77" ht="16.5" spans="1:31">
      <c r="A77" s="1550"/>
      <c r="B77" s="1551" t="s">
        <v>254</v>
      </c>
      <c r="C77" s="1531">
        <v>43.11</v>
      </c>
      <c r="D77" s="1531">
        <v>27</v>
      </c>
      <c r="E77" s="1531">
        <v>27</v>
      </c>
      <c r="F77" s="1531">
        <v>56.79</v>
      </c>
      <c r="G77" s="1531">
        <v>47.79</v>
      </c>
      <c r="H77" s="1531">
        <v>67.68</v>
      </c>
      <c r="I77" s="1531">
        <v>46.89</v>
      </c>
      <c r="J77" s="1531">
        <v>46.89</v>
      </c>
      <c r="K77" s="1531">
        <v>50.58</v>
      </c>
      <c r="L77" s="1531">
        <v>50.58</v>
      </c>
      <c r="M77" s="1531">
        <v>38.79</v>
      </c>
      <c r="N77" s="1531">
        <v>38.79</v>
      </c>
      <c r="O77" s="1531">
        <v>38.79</v>
      </c>
      <c r="P77" s="1531">
        <v>38.79</v>
      </c>
      <c r="Q77" s="1531">
        <v>56.25</v>
      </c>
      <c r="R77" s="1531">
        <v>56.25</v>
      </c>
      <c r="S77" s="1531">
        <v>45.9</v>
      </c>
      <c r="T77" s="1531">
        <v>45.9</v>
      </c>
      <c r="U77" s="1531">
        <v>45.9</v>
      </c>
      <c r="V77" s="1531">
        <v>67.68</v>
      </c>
      <c r="W77" s="1531">
        <v>67.68</v>
      </c>
      <c r="X77" s="1531">
        <v>67.68</v>
      </c>
      <c r="Y77" s="1531">
        <v>80.82</v>
      </c>
      <c r="Z77" s="1531">
        <v>80.82</v>
      </c>
      <c r="AA77" s="1531">
        <v>70.38</v>
      </c>
      <c r="AB77" s="1531">
        <v>70.38</v>
      </c>
      <c r="AC77" s="1531">
        <v>70.38</v>
      </c>
      <c r="AD77" s="1531">
        <v>70.38</v>
      </c>
      <c r="AE77" s="1580">
        <v>40.6347826086957</v>
      </c>
    </row>
    <row r="78" ht="16.5" spans="1:31">
      <c r="A78" s="1550"/>
      <c r="B78" s="1551" t="s">
        <v>255</v>
      </c>
      <c r="C78" s="1531">
        <v>41.13</v>
      </c>
      <c r="D78" s="1531">
        <v>24.12</v>
      </c>
      <c r="E78" s="1531">
        <v>24.12</v>
      </c>
      <c r="F78" s="1531">
        <v>54.9</v>
      </c>
      <c r="G78" s="1531">
        <v>45.9</v>
      </c>
      <c r="H78" s="1531">
        <v>65.7</v>
      </c>
      <c r="I78" s="1531">
        <v>44.91</v>
      </c>
      <c r="J78" s="1531">
        <v>44.91</v>
      </c>
      <c r="K78" s="1531">
        <v>50.58</v>
      </c>
      <c r="L78" s="1531">
        <v>50.58</v>
      </c>
      <c r="M78" s="1531">
        <v>38.79</v>
      </c>
      <c r="N78" s="1531">
        <v>38.79</v>
      </c>
      <c r="O78" s="1531">
        <v>38.79</v>
      </c>
      <c r="P78" s="1531">
        <v>38.79</v>
      </c>
      <c r="Q78" s="1531">
        <v>56.25</v>
      </c>
      <c r="R78" s="1531">
        <v>56.25</v>
      </c>
      <c r="S78" s="1531">
        <v>44.91</v>
      </c>
      <c r="T78" s="1531">
        <v>44.91</v>
      </c>
      <c r="U78" s="1531">
        <v>44.91</v>
      </c>
      <c r="V78" s="1531">
        <v>65.7</v>
      </c>
      <c r="W78" s="1531">
        <v>65.7</v>
      </c>
      <c r="X78" s="1531">
        <v>65.7</v>
      </c>
      <c r="Y78" s="1531">
        <v>80.82</v>
      </c>
      <c r="Z78" s="1531">
        <v>80.82</v>
      </c>
      <c r="AA78" s="1531">
        <v>68.58</v>
      </c>
      <c r="AB78" s="1531">
        <v>68.58</v>
      </c>
      <c r="AC78" s="1531">
        <v>68.58</v>
      </c>
      <c r="AD78" s="1531">
        <v>68.58</v>
      </c>
      <c r="AE78" s="1580">
        <v>40.6347826086957</v>
      </c>
    </row>
    <row r="79" ht="16.5" spans="1:31">
      <c r="A79" s="1550"/>
      <c r="B79" s="1551" t="s">
        <v>256</v>
      </c>
      <c r="C79" s="1531">
        <v>41.13</v>
      </c>
      <c r="D79" s="1531">
        <v>24.12</v>
      </c>
      <c r="E79" s="1531">
        <v>24.12</v>
      </c>
      <c r="F79" s="1531">
        <v>54.9</v>
      </c>
      <c r="G79" s="1531">
        <v>45.9</v>
      </c>
      <c r="H79" s="1531">
        <v>65.7</v>
      </c>
      <c r="I79" s="1531">
        <v>44.91</v>
      </c>
      <c r="J79" s="1531">
        <v>44.91</v>
      </c>
      <c r="K79" s="1531">
        <v>56.25</v>
      </c>
      <c r="L79" s="1531">
        <v>56.25</v>
      </c>
      <c r="M79" s="1531">
        <v>44.28</v>
      </c>
      <c r="N79" s="1531">
        <v>44.28</v>
      </c>
      <c r="O79" s="1531">
        <v>44.28</v>
      </c>
      <c r="P79" s="1531">
        <v>44.28</v>
      </c>
      <c r="Q79" s="1531">
        <v>56.25</v>
      </c>
      <c r="R79" s="1531">
        <v>56.25</v>
      </c>
      <c r="S79" s="1531">
        <v>44.91</v>
      </c>
      <c r="T79" s="1531">
        <v>44.91</v>
      </c>
      <c r="U79" s="1531">
        <v>44.91</v>
      </c>
      <c r="V79" s="1531">
        <v>65.7</v>
      </c>
      <c r="W79" s="1531">
        <v>65.7</v>
      </c>
      <c r="X79" s="1531">
        <v>65.7</v>
      </c>
      <c r="Y79" s="1531">
        <v>80.82</v>
      </c>
      <c r="Z79" s="1531">
        <v>80.82</v>
      </c>
      <c r="AA79" s="1531">
        <v>68.58</v>
      </c>
      <c r="AB79" s="1531">
        <v>68.58</v>
      </c>
      <c r="AC79" s="1531">
        <v>68.58</v>
      </c>
      <c r="AD79" s="1531">
        <v>68.58</v>
      </c>
      <c r="AE79" s="1580">
        <v>40.6347826086957</v>
      </c>
    </row>
    <row r="80" ht="16.5" spans="1:31">
      <c r="A80" s="1550"/>
      <c r="B80" s="1551" t="s">
        <v>257</v>
      </c>
      <c r="C80" s="1531">
        <v>41.13</v>
      </c>
      <c r="D80" s="1531">
        <v>24.12</v>
      </c>
      <c r="E80" s="1531">
        <v>24.12</v>
      </c>
      <c r="F80" s="1531">
        <v>54.9</v>
      </c>
      <c r="G80" s="1531">
        <v>45.9</v>
      </c>
      <c r="H80" s="1531">
        <v>65.7</v>
      </c>
      <c r="I80" s="1531">
        <v>44.91</v>
      </c>
      <c r="J80" s="1531">
        <v>44.91</v>
      </c>
      <c r="K80" s="1531">
        <v>56.25</v>
      </c>
      <c r="L80" s="1531">
        <v>56.25</v>
      </c>
      <c r="M80" s="1531">
        <v>47.25</v>
      </c>
      <c r="N80" s="1531">
        <v>47.25</v>
      </c>
      <c r="O80" s="1531">
        <v>47.25</v>
      </c>
      <c r="P80" s="1531">
        <v>47.25</v>
      </c>
      <c r="Q80" s="1531">
        <v>56.25</v>
      </c>
      <c r="R80" s="1531">
        <v>56.25</v>
      </c>
      <c r="S80" s="1531">
        <v>44.91</v>
      </c>
      <c r="T80" s="1531">
        <v>44.91</v>
      </c>
      <c r="U80" s="1531">
        <v>44.91</v>
      </c>
      <c r="V80" s="1531">
        <v>65.7</v>
      </c>
      <c r="W80" s="1531">
        <v>65.7</v>
      </c>
      <c r="X80" s="1531">
        <v>65.7</v>
      </c>
      <c r="Y80" s="1531">
        <v>80.82</v>
      </c>
      <c r="Z80" s="1531">
        <v>80.82</v>
      </c>
      <c r="AA80" s="1531">
        <v>68.58</v>
      </c>
      <c r="AB80" s="1531">
        <v>68.58</v>
      </c>
      <c r="AC80" s="1531">
        <v>68.58</v>
      </c>
      <c r="AD80" s="1531">
        <v>68.58</v>
      </c>
      <c r="AE80" s="1580">
        <v>40.6347826086957</v>
      </c>
    </row>
    <row r="81" ht="17.25" spans="1:31">
      <c r="A81" s="1552"/>
      <c r="B81" s="1553" t="s">
        <v>258</v>
      </c>
      <c r="C81" s="1531">
        <v>39.24</v>
      </c>
      <c r="D81" s="1531">
        <v>24.12</v>
      </c>
      <c r="E81" s="1531">
        <v>22.32</v>
      </c>
      <c r="F81" s="1531">
        <v>53.91</v>
      </c>
      <c r="G81" s="1531">
        <v>44.91</v>
      </c>
      <c r="H81" s="1531">
        <v>61.92</v>
      </c>
      <c r="I81" s="1531">
        <v>44.91</v>
      </c>
      <c r="J81" s="1531">
        <v>44.91</v>
      </c>
      <c r="K81" s="1531">
        <v>56.25</v>
      </c>
      <c r="L81" s="1531">
        <v>56.25</v>
      </c>
      <c r="M81" s="1531">
        <v>47.25</v>
      </c>
      <c r="N81" s="1531">
        <v>47.25</v>
      </c>
      <c r="O81" s="1531">
        <v>47.25</v>
      </c>
      <c r="P81" s="1531">
        <v>47.25</v>
      </c>
      <c r="Q81" s="1531">
        <v>56.25</v>
      </c>
      <c r="R81" s="1531">
        <v>56.25</v>
      </c>
      <c r="S81" s="1531">
        <v>44.91</v>
      </c>
      <c r="T81" s="1531">
        <v>44.91</v>
      </c>
      <c r="U81" s="1531">
        <v>44.91</v>
      </c>
      <c r="V81" s="1531">
        <v>65.7</v>
      </c>
      <c r="W81" s="1531">
        <v>65.7</v>
      </c>
      <c r="X81" s="1531">
        <v>65.7</v>
      </c>
      <c r="Y81" s="1531">
        <v>80.82</v>
      </c>
      <c r="Z81" s="1531">
        <v>80.82</v>
      </c>
      <c r="AA81" s="1531">
        <v>68.58</v>
      </c>
      <c r="AB81" s="1531">
        <v>68.58</v>
      </c>
      <c r="AC81" s="1531">
        <v>68.58</v>
      </c>
      <c r="AD81" s="1531">
        <v>68.58</v>
      </c>
      <c r="AE81" s="1531">
        <v>48.9304347826087</v>
      </c>
    </row>
    <row r="82" spans="1:31">
      <c r="A82" s="1554" t="s">
        <v>259</v>
      </c>
      <c r="B82" s="1555" t="s">
        <v>260</v>
      </c>
      <c r="C82" s="1556"/>
      <c r="D82" s="1556"/>
      <c r="E82" s="1556"/>
      <c r="F82" s="1556"/>
      <c r="G82" s="1556"/>
      <c r="H82" s="1556"/>
      <c r="I82" s="1556"/>
      <c r="J82" s="1556"/>
      <c r="K82" s="1556"/>
      <c r="L82" s="1556"/>
      <c r="M82" s="1556"/>
      <c r="N82" s="1556"/>
      <c r="O82" s="1556"/>
      <c r="P82" s="1556"/>
      <c r="Q82" s="1556"/>
      <c r="R82" s="1556"/>
      <c r="S82" s="1544"/>
      <c r="T82" s="1544"/>
      <c r="U82" s="1544"/>
      <c r="V82" s="1544"/>
      <c r="W82" s="1544"/>
      <c r="X82" s="1544"/>
      <c r="Y82" s="1544"/>
      <c r="Z82" s="1544"/>
      <c r="AA82" s="1544"/>
      <c r="AB82" s="1544"/>
      <c r="AC82" s="1544"/>
      <c r="AD82" s="1544"/>
      <c r="AE82" s="1544"/>
    </row>
    <row r="83" spans="1:31">
      <c r="A83" s="1557" t="s">
        <v>261</v>
      </c>
      <c r="B83" s="1558"/>
      <c r="C83" s="1559"/>
      <c r="D83" s="1559"/>
      <c r="E83" s="1559"/>
      <c r="F83" s="1559"/>
      <c r="G83" s="1559"/>
      <c r="H83" s="1559"/>
      <c r="I83" s="1559"/>
      <c r="J83" s="1559"/>
      <c r="K83" s="1556"/>
      <c r="L83" s="1556"/>
      <c r="M83" s="1556"/>
      <c r="N83" s="1556"/>
      <c r="O83" s="1556"/>
      <c r="P83" s="1556"/>
      <c r="Q83" s="1556"/>
      <c r="R83" s="1556"/>
      <c r="S83" s="1544"/>
      <c r="T83" s="1544"/>
      <c r="U83" s="1544"/>
      <c r="V83" s="1544"/>
      <c r="W83" s="1544"/>
      <c r="X83" s="1544"/>
      <c r="Y83" s="1544"/>
      <c r="Z83" s="1544"/>
      <c r="AA83" s="1544"/>
      <c r="AB83" s="1544"/>
      <c r="AC83" s="1544"/>
      <c r="AD83" s="1544"/>
      <c r="AE83" s="1544"/>
    </row>
    <row r="84" spans="1:31">
      <c r="A84" s="1560" t="s">
        <v>262</v>
      </c>
      <c r="B84" s="1561"/>
      <c r="C84" s="1561"/>
      <c r="D84" s="1561"/>
      <c r="E84" s="1561"/>
      <c r="F84" s="1561"/>
      <c r="G84" s="1561"/>
      <c r="H84" s="1561"/>
      <c r="I84" s="1561"/>
      <c r="J84" s="1561"/>
      <c r="K84" s="1561"/>
      <c r="L84" s="1561"/>
      <c r="M84" s="1561"/>
      <c r="N84" s="1561"/>
      <c r="O84" s="1561"/>
      <c r="P84" s="1561"/>
      <c r="Q84" s="1561"/>
      <c r="R84" s="1561"/>
      <c r="S84" s="1544"/>
      <c r="T84" s="1544"/>
      <c r="U84" s="1544"/>
      <c r="V84" s="1544"/>
      <c r="W84" s="1544"/>
      <c r="X84" s="1544"/>
      <c r="Y84" s="1544"/>
      <c r="Z84" s="1544"/>
      <c r="AA84" s="1544"/>
      <c r="AB84" s="1544"/>
      <c r="AC84" s="1544"/>
      <c r="AD84" s="1544"/>
      <c r="AE84" s="1544"/>
    </row>
    <row r="85" spans="1:31">
      <c r="A85" s="1562" t="s">
        <v>263</v>
      </c>
      <c r="B85" s="1562"/>
      <c r="C85" s="1562"/>
      <c r="D85" s="1562"/>
      <c r="E85" s="1562"/>
      <c r="F85" s="1562"/>
      <c r="G85" s="1562"/>
      <c r="H85" s="1562"/>
      <c r="I85" s="1562"/>
      <c r="J85" s="1562"/>
      <c r="K85" s="1562"/>
      <c r="L85" s="1562"/>
      <c r="M85" s="1562"/>
      <c r="N85" s="1562"/>
      <c r="O85" s="1562"/>
      <c r="P85" s="1562"/>
      <c r="Q85" s="1562"/>
      <c r="R85" s="1562"/>
      <c r="S85" s="1544"/>
      <c r="T85" s="1544"/>
      <c r="U85" s="1544"/>
      <c r="V85" s="1544"/>
      <c r="W85" s="1544"/>
      <c r="X85" s="1544"/>
      <c r="Y85" s="1544"/>
      <c r="Z85" s="1544"/>
      <c r="AA85" s="1544"/>
      <c r="AB85" s="1544"/>
      <c r="AC85" s="1544"/>
      <c r="AD85" s="1544"/>
      <c r="AE85" s="1544"/>
    </row>
    <row r="86" spans="1:31">
      <c r="A86" s="1702" t="s">
        <v>264</v>
      </c>
      <c r="B86" s="1564"/>
      <c r="C86" s="1564"/>
      <c r="D86" s="1564"/>
      <c r="E86" s="1564"/>
      <c r="F86" s="1564"/>
      <c r="G86" s="1564"/>
      <c r="H86" s="1564"/>
      <c r="I86" s="1564"/>
      <c r="J86" s="1564"/>
      <c r="K86" s="1564"/>
      <c r="L86" s="1564"/>
      <c r="M86" s="1564"/>
      <c r="N86" s="1564"/>
      <c r="O86" s="1564"/>
      <c r="P86" s="1564"/>
      <c r="Q86" s="1564"/>
      <c r="R86" s="1564"/>
      <c r="S86" s="1544"/>
      <c r="T86" s="1544"/>
      <c r="U86" s="1544"/>
      <c r="V86" s="1544"/>
      <c r="W86" s="1544"/>
      <c r="X86" s="1544"/>
      <c r="Y86" s="1544"/>
      <c r="Z86" s="1544"/>
      <c r="AA86" s="1544"/>
      <c r="AB86" s="1544"/>
      <c r="AC86" s="1544"/>
      <c r="AD86" s="1544"/>
      <c r="AE86" s="1544"/>
    </row>
    <row r="87" spans="1:31">
      <c r="A87" s="1563" t="s">
        <v>265</v>
      </c>
      <c r="B87" s="1563"/>
      <c r="C87" s="1563"/>
      <c r="D87" s="1563"/>
      <c r="E87" s="1563"/>
      <c r="F87" s="1563"/>
      <c r="G87" s="1563"/>
      <c r="H87" s="1563"/>
      <c r="I87" s="1563"/>
      <c r="J87" s="1563"/>
      <c r="K87" s="1563"/>
      <c r="L87" s="1563"/>
      <c r="M87" s="1563"/>
      <c r="N87" s="1563"/>
      <c r="O87" s="1563"/>
      <c r="P87" s="1563"/>
      <c r="Q87" s="1563"/>
      <c r="R87" s="1563"/>
      <c r="S87" s="1544"/>
      <c r="T87" s="1544"/>
      <c r="U87" s="1544"/>
      <c r="V87" s="1544"/>
      <c r="W87" s="1544"/>
      <c r="X87" s="1544"/>
      <c r="Y87" s="1544"/>
      <c r="Z87" s="1544"/>
      <c r="AA87" s="1544"/>
      <c r="AB87" s="1544"/>
      <c r="AC87" s="1544"/>
      <c r="AD87" s="1544"/>
      <c r="AE87" s="1544"/>
    </row>
    <row r="88" spans="1:31">
      <c r="A88" s="1563" t="s">
        <v>266</v>
      </c>
      <c r="B88" s="1563"/>
      <c r="C88" s="1563"/>
      <c r="D88" s="1563"/>
      <c r="E88" s="1563"/>
      <c r="F88" s="1563"/>
      <c r="G88" s="1563"/>
      <c r="H88" s="1563"/>
      <c r="I88" s="1563"/>
      <c r="J88" s="1563"/>
      <c r="K88" s="1563"/>
      <c r="L88" s="1563"/>
      <c r="M88" s="1563"/>
      <c r="N88" s="1563"/>
      <c r="O88" s="1563"/>
      <c r="P88" s="1563"/>
      <c r="Q88" s="1563"/>
      <c r="R88" s="1563"/>
      <c r="S88" s="1544"/>
      <c r="T88" s="1544"/>
      <c r="U88" s="1544"/>
      <c r="V88" s="1544"/>
      <c r="W88" s="1544"/>
      <c r="X88" s="1544"/>
      <c r="Y88" s="1544"/>
      <c r="Z88" s="1544"/>
      <c r="AA88" s="1544"/>
      <c r="AB88" s="1544"/>
      <c r="AC88" s="1544"/>
      <c r="AD88" s="1544"/>
      <c r="AE88" s="1544"/>
    </row>
    <row r="89" ht="29" customHeight="1" spans="1:31">
      <c r="A89" s="1703" t="s">
        <v>267</v>
      </c>
      <c r="B89" s="1565"/>
      <c r="C89" s="1565"/>
      <c r="D89" s="1565"/>
      <c r="E89" s="1565"/>
      <c r="F89" s="1565"/>
      <c r="G89" s="1565"/>
      <c r="H89" s="1565"/>
      <c r="I89" s="1565"/>
      <c r="J89" s="1565"/>
      <c r="K89" s="1565"/>
      <c r="L89" s="1565"/>
      <c r="M89" s="1565"/>
      <c r="N89" s="1565"/>
      <c r="O89" s="1565"/>
      <c r="P89" s="1565"/>
      <c r="Q89" s="1565"/>
      <c r="R89" s="1565"/>
      <c r="S89" s="1544"/>
      <c r="T89" s="1544"/>
      <c r="U89" s="1544"/>
      <c r="V89" s="1544"/>
      <c r="W89" s="1544"/>
      <c r="X89" s="1544"/>
      <c r="Y89" s="1544"/>
      <c r="Z89" s="1544"/>
      <c r="AA89" s="1544"/>
      <c r="AB89" s="1544"/>
      <c r="AC89" s="1544"/>
      <c r="AD89" s="1544"/>
      <c r="AE89" s="1544"/>
    </row>
    <row r="90" spans="1:31">
      <c r="A90" s="1702" t="s">
        <v>268</v>
      </c>
      <c r="B90" s="1566"/>
      <c r="C90" s="1567"/>
      <c r="D90" s="1567"/>
      <c r="E90" s="1567"/>
      <c r="F90" s="1567"/>
      <c r="G90" s="1567"/>
      <c r="H90" s="1567"/>
      <c r="I90" s="1567"/>
      <c r="J90" s="1567"/>
      <c r="K90" s="1564"/>
      <c r="L90" s="1564"/>
      <c r="M90" s="1564"/>
      <c r="N90" s="1564"/>
      <c r="O90" s="1564"/>
      <c r="P90" s="1564"/>
      <c r="Q90" s="1564"/>
      <c r="R90" s="1564"/>
      <c r="S90" s="1544"/>
      <c r="T90" s="1544"/>
      <c r="U90" s="1544"/>
      <c r="V90" s="1544"/>
      <c r="W90" s="1544"/>
      <c r="X90" s="1544"/>
      <c r="Y90" s="1544"/>
      <c r="Z90" s="1544"/>
      <c r="AA90" s="1544"/>
      <c r="AB90" s="1544"/>
      <c r="AC90" s="1544"/>
      <c r="AD90" s="1544"/>
      <c r="AE90" s="1544"/>
    </row>
    <row r="91" spans="1:31">
      <c r="A91" s="1568" t="s">
        <v>269</v>
      </c>
      <c r="B91" s="1568"/>
      <c r="C91" s="1568"/>
      <c r="D91" s="1568"/>
      <c r="E91" s="1568"/>
      <c r="F91" s="1568"/>
      <c r="G91" s="1568"/>
      <c r="H91" s="1568"/>
      <c r="I91" s="1568"/>
      <c r="J91" s="1568"/>
      <c r="K91" s="1568"/>
      <c r="L91" s="1568"/>
      <c r="M91" s="1568"/>
      <c r="N91" s="1568"/>
      <c r="O91" s="1568"/>
      <c r="P91" s="1568"/>
      <c r="Q91" s="1568"/>
      <c r="R91" s="1568"/>
      <c r="S91" s="1544"/>
      <c r="T91" s="1544"/>
      <c r="U91" s="1544"/>
      <c r="V91" s="1544"/>
      <c r="W91" s="1544"/>
      <c r="X91" s="1544"/>
      <c r="Y91" s="1544"/>
      <c r="Z91" s="1544"/>
      <c r="AA91" s="1544"/>
      <c r="AB91" s="1544"/>
      <c r="AC91" s="1544"/>
      <c r="AD91" s="1544"/>
      <c r="AE91" s="1544"/>
    </row>
    <row r="92" spans="1:31">
      <c r="A92" s="1569" t="s">
        <v>270</v>
      </c>
      <c r="B92" s="1569"/>
      <c r="C92" s="1569"/>
      <c r="D92" s="1569"/>
      <c r="E92" s="1569"/>
      <c r="F92" s="1569"/>
      <c r="G92" s="1569"/>
      <c r="H92" s="1569"/>
      <c r="I92" s="1569"/>
      <c r="J92" s="1569"/>
      <c r="K92" s="1569"/>
      <c r="L92" s="1569"/>
      <c r="M92" s="1569"/>
      <c r="N92" s="1569"/>
      <c r="O92" s="1569"/>
      <c r="P92" s="1569"/>
      <c r="Q92" s="1569"/>
      <c r="R92" s="1569"/>
      <c r="S92" s="1544"/>
      <c r="T92" s="1544"/>
      <c r="U92" s="1544"/>
      <c r="V92" s="1544"/>
      <c r="W92" s="1544"/>
      <c r="X92" s="1544"/>
      <c r="Y92" s="1544"/>
      <c r="Z92" s="1544"/>
      <c r="AA92" s="1544"/>
      <c r="AB92" s="1544"/>
      <c r="AC92" s="1544"/>
      <c r="AD92" s="1544"/>
      <c r="AE92" s="1544"/>
    </row>
    <row r="93" ht="33" customHeight="1" spans="1:31">
      <c r="A93" s="1569" t="s">
        <v>271</v>
      </c>
      <c r="B93" s="1569"/>
      <c r="C93" s="1569"/>
      <c r="D93" s="1569"/>
      <c r="E93" s="1569"/>
      <c r="F93" s="1569"/>
      <c r="G93" s="1569"/>
      <c r="H93" s="1569"/>
      <c r="I93" s="1569"/>
      <c r="J93" s="1569"/>
      <c r="K93" s="1569"/>
      <c r="L93" s="1569"/>
      <c r="M93" s="1569"/>
      <c r="N93" s="1569"/>
      <c r="O93" s="1569"/>
      <c r="P93" s="1569"/>
      <c r="Q93" s="1569"/>
      <c r="R93" s="1569"/>
      <c r="S93" s="1544"/>
      <c r="T93" s="1544"/>
      <c r="U93" s="1544"/>
      <c r="V93" s="1544"/>
      <c r="W93" s="1544"/>
      <c r="X93" s="1544"/>
      <c r="Y93" s="1544"/>
      <c r="Z93" s="1544"/>
      <c r="AA93" s="1544"/>
      <c r="AB93" s="1544"/>
      <c r="AC93" s="1544"/>
      <c r="AD93" s="1544"/>
      <c r="AE93" s="1544"/>
    </row>
    <row r="94" spans="1:31">
      <c r="A94" s="1704" t="s">
        <v>272</v>
      </c>
      <c r="B94" s="1558"/>
      <c r="C94" s="1559"/>
      <c r="D94" s="1559"/>
      <c r="E94" s="1559"/>
      <c r="F94" s="1559"/>
      <c r="G94" s="1559"/>
      <c r="H94" s="1559"/>
      <c r="I94" s="1559"/>
      <c r="J94" s="1559"/>
      <c r="K94" s="1556"/>
      <c r="L94" s="1556"/>
      <c r="M94" s="1556"/>
      <c r="N94" s="1556"/>
      <c r="O94" s="1556"/>
      <c r="P94" s="1556"/>
      <c r="Q94" s="1556"/>
      <c r="R94" s="1556"/>
      <c r="S94" s="1544"/>
      <c r="T94" s="1544"/>
      <c r="U94" s="1544"/>
      <c r="V94" s="1544"/>
      <c r="W94" s="1544"/>
      <c r="X94" s="1544"/>
      <c r="Y94" s="1544"/>
      <c r="Z94" s="1544"/>
      <c r="AA94" s="1544"/>
      <c r="AB94" s="1544"/>
      <c r="AC94" s="1544"/>
      <c r="AD94" s="1544"/>
      <c r="AE94" s="1544"/>
    </row>
    <row r="95" spans="1:31">
      <c r="A95" s="1705" t="s">
        <v>273</v>
      </c>
      <c r="B95" s="1571"/>
      <c r="C95" s="1571"/>
      <c r="D95" s="1571"/>
      <c r="E95" s="1571"/>
      <c r="F95" s="1571"/>
      <c r="G95" s="1571"/>
      <c r="H95" s="1571"/>
      <c r="I95" s="1571"/>
      <c r="J95" s="1571"/>
      <c r="K95" s="1571"/>
      <c r="L95" s="1571"/>
      <c r="M95" s="1571"/>
      <c r="N95" s="1571"/>
      <c r="O95" s="1571"/>
      <c r="P95" s="1571"/>
      <c r="Q95" s="1571"/>
      <c r="R95" s="1571"/>
      <c r="S95" s="1544"/>
      <c r="T95" s="1544"/>
      <c r="U95" s="1544"/>
      <c r="V95" s="1544"/>
      <c r="W95" s="1544"/>
      <c r="X95" s="1544"/>
      <c r="Y95" s="1544"/>
      <c r="Z95" s="1544"/>
      <c r="AA95" s="1544"/>
      <c r="AB95" s="1544"/>
      <c r="AC95" s="1544"/>
      <c r="AD95" s="1544"/>
      <c r="AE95" s="1544"/>
    </row>
    <row r="96" spans="1:31">
      <c r="A96" s="1705" t="s">
        <v>274</v>
      </c>
      <c r="B96" s="1571"/>
      <c r="C96" s="1571"/>
      <c r="D96" s="1571"/>
      <c r="E96" s="1571"/>
      <c r="F96" s="1571"/>
      <c r="G96" s="1571"/>
      <c r="H96" s="1571"/>
      <c r="I96" s="1571"/>
      <c r="J96" s="1571"/>
      <c r="K96" s="1571"/>
      <c r="L96" s="1571"/>
      <c r="M96" s="1571"/>
      <c r="N96" s="1571"/>
      <c r="O96" s="1571"/>
      <c r="P96" s="1571"/>
      <c r="Q96" s="1571"/>
      <c r="R96" s="1571"/>
      <c r="S96" s="1544"/>
      <c r="T96" s="1544"/>
      <c r="U96" s="1544"/>
      <c r="V96" s="1544"/>
      <c r="W96" s="1544"/>
      <c r="X96" s="1544"/>
      <c r="Y96" s="1544"/>
      <c r="Z96" s="1544"/>
      <c r="AA96" s="1544"/>
      <c r="AB96" s="1544"/>
      <c r="AC96" s="1544"/>
      <c r="AD96" s="1544"/>
      <c r="AE96" s="1544"/>
    </row>
    <row r="97" ht="49" customHeight="1" spans="1:31">
      <c r="A97" s="1572" t="s">
        <v>275</v>
      </c>
      <c r="B97" s="1572"/>
      <c r="C97" s="1572"/>
      <c r="D97" s="1572"/>
      <c r="E97" s="1572"/>
      <c r="F97" s="1572"/>
      <c r="G97" s="1572"/>
      <c r="H97" s="1572"/>
      <c r="I97" s="1572"/>
      <c r="J97" s="1572"/>
      <c r="K97" s="1572"/>
      <c r="L97" s="1572"/>
      <c r="M97" s="1572"/>
      <c r="N97" s="1572"/>
      <c r="O97" s="1572"/>
      <c r="P97" s="1572"/>
      <c r="Q97" s="1572"/>
      <c r="R97" s="1572"/>
      <c r="S97" s="1544"/>
      <c r="T97" s="1544"/>
      <c r="U97" s="1544"/>
      <c r="V97" s="1544"/>
      <c r="W97" s="1544"/>
      <c r="X97" s="1544"/>
      <c r="Y97" s="1544"/>
      <c r="Z97" s="1544"/>
      <c r="AA97" s="1544"/>
      <c r="AB97" s="1544"/>
      <c r="AC97" s="1544"/>
      <c r="AD97" s="1544"/>
      <c r="AE97" s="1544"/>
    </row>
    <row r="98" spans="1:31">
      <c r="A98" s="1573" t="s">
        <v>276</v>
      </c>
      <c r="B98" s="1558"/>
      <c r="C98" s="1559"/>
      <c r="D98" s="1559"/>
      <c r="E98" s="1559"/>
      <c r="F98" s="1559"/>
      <c r="G98" s="1559"/>
      <c r="H98" s="1559"/>
      <c r="I98" s="1559"/>
      <c r="J98" s="1559"/>
      <c r="K98" s="1556"/>
      <c r="L98" s="1556"/>
      <c r="M98" s="1556"/>
      <c r="N98" s="1556"/>
      <c r="O98" s="1579"/>
      <c r="P98" s="1579"/>
      <c r="Q98" s="1579"/>
      <c r="R98" s="1579"/>
      <c r="S98" s="1544"/>
      <c r="T98" s="1544"/>
      <c r="U98" s="1544"/>
      <c r="V98" s="1544"/>
      <c r="W98" s="1544"/>
      <c r="X98" s="1544"/>
      <c r="Y98" s="1544"/>
      <c r="Z98" s="1544"/>
      <c r="AA98" s="1544"/>
      <c r="AB98" s="1544"/>
      <c r="AC98" s="1544"/>
      <c r="AD98" s="1544"/>
      <c r="AE98" s="1544"/>
    </row>
    <row r="99" spans="1:31">
      <c r="A99" s="1574" t="s">
        <v>277</v>
      </c>
      <c r="B99" s="1575"/>
      <c r="C99" s="1576"/>
      <c r="D99" s="1576"/>
      <c r="E99" s="1576"/>
      <c r="F99" s="1576"/>
      <c r="G99" s="1576"/>
      <c r="H99" s="1576"/>
      <c r="I99" s="1576"/>
      <c r="J99" s="1576"/>
      <c r="K99" s="1576"/>
      <c r="L99" s="1576"/>
      <c r="M99" s="1576"/>
      <c r="N99" s="1576"/>
      <c r="O99" s="1576"/>
      <c r="P99" s="1576"/>
      <c r="Q99" s="1576"/>
      <c r="R99" s="1576"/>
      <c r="S99" s="1544"/>
      <c r="T99" s="1544"/>
      <c r="U99" s="1544"/>
      <c r="V99" s="1544"/>
      <c r="W99" s="1544"/>
      <c r="X99" s="1544"/>
      <c r="Y99" s="1544"/>
      <c r="Z99" s="1544"/>
      <c r="AA99" s="1544"/>
      <c r="AB99" s="1544"/>
      <c r="AC99" s="1544"/>
      <c r="AD99" s="1544"/>
      <c r="AE99" s="1544"/>
    </row>
    <row r="100" spans="1:31">
      <c r="A100" s="1577" t="s">
        <v>278</v>
      </c>
      <c r="B100" s="1575"/>
      <c r="C100" s="1576"/>
      <c r="D100" s="1576"/>
      <c r="E100" s="1576"/>
      <c r="F100" s="1576"/>
      <c r="G100" s="1576"/>
      <c r="H100" s="1576"/>
      <c r="I100" s="1576"/>
      <c r="J100" s="1576"/>
      <c r="K100" s="1576"/>
      <c r="L100" s="1576"/>
      <c r="M100" s="1576"/>
      <c r="N100" s="1576"/>
      <c r="O100" s="1576"/>
      <c r="P100" s="1576"/>
      <c r="Q100" s="1576"/>
      <c r="R100" s="1576"/>
      <c r="S100" s="1544"/>
      <c r="T100" s="1544"/>
      <c r="U100" s="1544"/>
      <c r="V100" s="1544"/>
      <c r="W100" s="1544"/>
      <c r="X100" s="1544"/>
      <c r="Y100" s="1544"/>
      <c r="Z100" s="1544"/>
      <c r="AA100" s="1544"/>
      <c r="AB100" s="1544"/>
      <c r="AC100" s="1544"/>
      <c r="AD100" s="1544"/>
      <c r="AE100" s="1544"/>
    </row>
    <row r="101" spans="1:31">
      <c r="A101" s="1577" t="s">
        <v>279</v>
      </c>
      <c r="B101" s="1575"/>
      <c r="C101" s="1576"/>
      <c r="D101" s="1576"/>
      <c r="E101" s="1576"/>
      <c r="F101" s="1576"/>
      <c r="G101" s="1576"/>
      <c r="H101" s="1576"/>
      <c r="I101" s="1576"/>
      <c r="J101" s="1576"/>
      <c r="K101" s="1576"/>
      <c r="L101" s="1576"/>
      <c r="M101" s="1576"/>
      <c r="N101" s="1576"/>
      <c r="O101" s="1576"/>
      <c r="P101" s="1576"/>
      <c r="Q101" s="1576"/>
      <c r="R101" s="1576"/>
      <c r="S101" s="1544"/>
      <c r="T101" s="1544"/>
      <c r="U101" s="1544"/>
      <c r="V101" s="1544"/>
      <c r="W101" s="1544"/>
      <c r="X101" s="1544"/>
      <c r="Y101" s="1544"/>
      <c r="Z101" s="1544"/>
      <c r="AA101" s="1544"/>
      <c r="AB101" s="1544"/>
      <c r="AC101" s="1544"/>
      <c r="AD101" s="1544"/>
      <c r="AE101" s="1544"/>
    </row>
    <row r="102" spans="1:31">
      <c r="A102" s="1544" t="s">
        <v>214</v>
      </c>
      <c r="B102" s="1544"/>
      <c r="C102" s="1544"/>
      <c r="D102" s="1544"/>
      <c r="E102" s="1544"/>
      <c r="F102" s="1544"/>
      <c r="G102" s="1544"/>
      <c r="H102" s="1544"/>
      <c r="I102" s="1544"/>
      <c r="J102" s="1544"/>
      <c r="K102" s="1544"/>
      <c r="L102" s="1544"/>
      <c r="M102" s="1544"/>
      <c r="N102" s="1544"/>
      <c r="O102" s="1544"/>
      <c r="P102" s="1544"/>
      <c r="Q102" s="1544"/>
      <c r="R102" s="1544"/>
      <c r="S102" s="1544"/>
      <c r="T102" s="1544"/>
      <c r="U102" s="1544"/>
      <c r="V102" s="1544"/>
      <c r="W102" s="1544"/>
      <c r="X102" s="1544"/>
      <c r="Y102" s="1544"/>
      <c r="Z102" s="1544"/>
      <c r="AA102" s="1544"/>
      <c r="AB102" s="1544"/>
      <c r="AC102" s="1544"/>
      <c r="AD102" s="1544"/>
      <c r="AE102" s="1544"/>
    </row>
    <row r="103" spans="1:31">
      <c r="A103" s="1544" t="s">
        <v>280</v>
      </c>
      <c r="B103" s="1544"/>
      <c r="C103" s="1544"/>
      <c r="D103" s="1544"/>
      <c r="E103" s="1544"/>
      <c r="F103" s="1544"/>
      <c r="G103" s="1544"/>
      <c r="H103" s="1544"/>
      <c r="I103" s="1544"/>
      <c r="J103" s="1544"/>
      <c r="K103" s="1544"/>
      <c r="L103" s="1544"/>
      <c r="M103" s="1544"/>
      <c r="N103" s="1544"/>
      <c r="O103" s="1544"/>
      <c r="P103" s="1544"/>
      <c r="Q103" s="1544"/>
      <c r="R103" s="1544"/>
      <c r="S103" s="1544"/>
      <c r="T103" s="1544"/>
      <c r="U103" s="1544"/>
      <c r="V103" s="1544"/>
      <c r="W103" s="1544"/>
      <c r="X103" s="1544"/>
      <c r="Y103" s="1544"/>
      <c r="Z103" s="1544"/>
      <c r="AA103" s="1544"/>
      <c r="AB103" s="1544"/>
      <c r="AC103" s="1544"/>
      <c r="AD103" s="1544"/>
      <c r="AE103" s="1544"/>
    </row>
    <row r="104" spans="1:31">
      <c r="A104" s="1544" t="s">
        <v>281</v>
      </c>
      <c r="B104" s="1544"/>
      <c r="C104" s="1544"/>
      <c r="D104" s="1544"/>
      <c r="E104" s="1544"/>
      <c r="F104" s="1544"/>
      <c r="G104" s="1544"/>
      <c r="H104" s="1544"/>
      <c r="I104" s="1544"/>
      <c r="J104" s="1544"/>
      <c r="K104" s="1544"/>
      <c r="L104" s="1544"/>
      <c r="M104" s="1544"/>
      <c r="N104" s="1544"/>
      <c r="O104" s="1544"/>
      <c r="P104" s="1544"/>
      <c r="Q104" s="1544"/>
      <c r="R104" s="1544"/>
      <c r="S104" s="1544"/>
      <c r="T104" s="1544"/>
      <c r="U104" s="1544"/>
      <c r="V104" s="1544"/>
      <c r="W104" s="1544"/>
      <c r="X104" s="1544"/>
      <c r="Y104" s="1544"/>
      <c r="Z104" s="1544"/>
      <c r="AA104" s="1544"/>
      <c r="AB104" s="1544"/>
      <c r="AC104" s="1544"/>
      <c r="AD104" s="1544"/>
      <c r="AE104" s="1544"/>
    </row>
    <row r="105" spans="1:31">
      <c r="A105" s="1544" t="s">
        <v>282</v>
      </c>
      <c r="B105" s="1544"/>
      <c r="C105" s="1544"/>
      <c r="D105" s="1544"/>
      <c r="E105" s="1544"/>
      <c r="F105" s="1544"/>
      <c r="G105" s="1544"/>
      <c r="H105" s="1544"/>
      <c r="I105" s="1544"/>
      <c r="J105" s="1544"/>
      <c r="K105" s="1544"/>
      <c r="L105" s="1544"/>
      <c r="M105" s="1544"/>
      <c r="N105" s="1544"/>
      <c r="O105" s="1544"/>
      <c r="P105" s="1544"/>
      <c r="Q105" s="1544"/>
      <c r="R105" s="1544"/>
      <c r="S105" s="1544"/>
      <c r="T105" s="1544"/>
      <c r="U105" s="1544"/>
      <c r="V105" s="1544"/>
      <c r="W105" s="1544"/>
      <c r="X105" s="1544"/>
      <c r="Y105" s="1544"/>
      <c r="Z105" s="1544"/>
      <c r="AA105" s="1544"/>
      <c r="AB105" s="1544"/>
      <c r="AC105" s="1544"/>
      <c r="AD105" s="1544"/>
      <c r="AE105" s="1544"/>
    </row>
    <row r="106" spans="1:1">
      <c r="A106" t="s">
        <v>283</v>
      </c>
    </row>
    <row r="107" ht="45" customHeight="1" spans="1:24">
      <c r="A107" s="1578" t="s">
        <v>284</v>
      </c>
      <c r="B107" s="1578"/>
      <c r="C107" s="1578"/>
      <c r="D107" s="1578"/>
      <c r="E107" s="1578"/>
      <c r="F107" s="1578"/>
      <c r="G107" s="1578"/>
      <c r="H107" s="1578"/>
      <c r="I107" s="1578"/>
      <c r="J107" s="1578"/>
      <c r="K107" s="1578"/>
      <c r="L107" s="1578"/>
      <c r="M107" s="1578"/>
      <c r="N107" s="1578"/>
      <c r="O107" s="1578"/>
      <c r="P107" s="1578"/>
      <c r="Q107" s="1578"/>
      <c r="R107" s="1578"/>
      <c r="S107" s="1578"/>
      <c r="T107" s="1578"/>
      <c r="U107" s="1578"/>
      <c r="V107" s="1578"/>
      <c r="W107" s="1578"/>
      <c r="X107" s="1578"/>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82" t="s">
        <v>285</v>
      </c>
      <c r="B1" s="1482"/>
      <c r="C1" s="1482"/>
      <c r="D1" s="1482"/>
      <c r="E1" s="1482"/>
      <c r="F1" s="1482"/>
      <c r="G1" s="1482"/>
      <c r="H1" s="1482"/>
      <c r="I1" s="1482"/>
      <c r="J1" s="1482"/>
      <c r="K1" s="1482"/>
      <c r="L1" s="1482"/>
      <c r="M1" s="1508"/>
    </row>
    <row r="2" spans="1:13">
      <c r="A2" s="1483" t="s">
        <v>219</v>
      </c>
      <c r="B2" s="1484" t="s">
        <v>286</v>
      </c>
      <c r="C2" s="1483" t="s">
        <v>287</v>
      </c>
      <c r="D2" s="1483" t="s">
        <v>219</v>
      </c>
      <c r="E2" s="1484" t="s">
        <v>286</v>
      </c>
      <c r="F2" s="1483" t="s">
        <v>287</v>
      </c>
      <c r="G2" s="1483" t="s">
        <v>219</v>
      </c>
      <c r="H2" s="1484" t="s">
        <v>286</v>
      </c>
      <c r="I2" s="1483" t="s">
        <v>287</v>
      </c>
      <c r="J2" s="1483" t="s">
        <v>219</v>
      </c>
      <c r="K2" s="1484" t="s">
        <v>286</v>
      </c>
      <c r="L2" s="1483" t="s">
        <v>287</v>
      </c>
      <c r="M2" s="1509" t="s">
        <v>99</v>
      </c>
    </row>
    <row r="3" spans="1:13">
      <c r="A3" s="1485">
        <v>1</v>
      </c>
      <c r="B3" s="1486" t="s">
        <v>288</v>
      </c>
      <c r="C3" s="1487" t="s">
        <v>220</v>
      </c>
      <c r="D3" s="1488">
        <v>12</v>
      </c>
      <c r="E3" s="1489" t="s">
        <v>289</v>
      </c>
      <c r="F3" s="1490" t="s">
        <v>290</v>
      </c>
      <c r="G3" s="1485">
        <v>19</v>
      </c>
      <c r="H3" s="1491" t="s">
        <v>291</v>
      </c>
      <c r="I3" s="1487" t="s">
        <v>292</v>
      </c>
      <c r="J3" s="1485">
        <v>24</v>
      </c>
      <c r="K3" s="1491" t="s">
        <v>293</v>
      </c>
      <c r="L3" s="1487" t="s">
        <v>294</v>
      </c>
      <c r="M3" s="1510" t="s">
        <v>295</v>
      </c>
    </row>
    <row r="4" ht="24" spans="1:13">
      <c r="A4" s="1485">
        <v>2</v>
      </c>
      <c r="B4" s="1486" t="s">
        <v>296</v>
      </c>
      <c r="C4" s="1487" t="s">
        <v>297</v>
      </c>
      <c r="D4" s="1488"/>
      <c r="E4" s="1489" t="s">
        <v>298</v>
      </c>
      <c r="F4" s="1490" t="s">
        <v>299</v>
      </c>
      <c r="G4" s="1485"/>
      <c r="H4" s="1491" t="s">
        <v>300</v>
      </c>
      <c r="I4" s="1487" t="s">
        <v>301</v>
      </c>
      <c r="J4" s="1485"/>
      <c r="K4" s="1491" t="s">
        <v>302</v>
      </c>
      <c r="L4" s="1487" t="s">
        <v>303</v>
      </c>
      <c r="M4" s="1510"/>
    </row>
    <row r="5" ht="24" spans="1:13">
      <c r="A5" s="1485"/>
      <c r="B5" s="1486" t="s">
        <v>304</v>
      </c>
      <c r="C5" s="1487" t="s">
        <v>305</v>
      </c>
      <c r="D5" s="1488"/>
      <c r="E5" s="1492" t="s">
        <v>306</v>
      </c>
      <c r="F5" s="1490" t="s">
        <v>307</v>
      </c>
      <c r="G5" s="1485"/>
      <c r="H5" s="1491" t="s">
        <v>308</v>
      </c>
      <c r="I5" s="1500" t="s">
        <v>309</v>
      </c>
      <c r="J5" s="1485">
        <v>25</v>
      </c>
      <c r="K5" s="1491" t="s">
        <v>310</v>
      </c>
      <c r="L5" s="1487" t="s">
        <v>311</v>
      </c>
      <c r="M5" s="1508"/>
    </row>
    <row r="6" ht="24" spans="1:13">
      <c r="A6" s="1485"/>
      <c r="B6" s="1486" t="s">
        <v>312</v>
      </c>
      <c r="C6" s="1487" t="s">
        <v>313</v>
      </c>
      <c r="D6" s="1488"/>
      <c r="E6" s="1489" t="s">
        <v>314</v>
      </c>
      <c r="F6" s="1490" t="s">
        <v>315</v>
      </c>
      <c r="G6" s="1485"/>
      <c r="H6" s="1491" t="s">
        <v>316</v>
      </c>
      <c r="I6" s="1500" t="s">
        <v>317</v>
      </c>
      <c r="J6" s="1485"/>
      <c r="K6" s="1491" t="s">
        <v>318</v>
      </c>
      <c r="L6" s="1487" t="s">
        <v>319</v>
      </c>
      <c r="M6" s="1508"/>
    </row>
    <row r="7" ht="24" spans="1:13">
      <c r="A7" s="1485"/>
      <c r="B7" s="1486" t="s">
        <v>320</v>
      </c>
      <c r="C7" s="1487" t="s">
        <v>321</v>
      </c>
      <c r="D7" s="1488"/>
      <c r="E7" s="1489" t="s">
        <v>322</v>
      </c>
      <c r="F7" s="1490" t="s">
        <v>323</v>
      </c>
      <c r="G7" s="1485"/>
      <c r="H7" s="1491" t="s">
        <v>324</v>
      </c>
      <c r="I7" s="1487" t="s">
        <v>325</v>
      </c>
      <c r="J7" s="1485"/>
      <c r="K7" s="1491" t="s">
        <v>326</v>
      </c>
      <c r="L7" s="1487" t="s">
        <v>327</v>
      </c>
      <c r="M7" s="1508"/>
    </row>
    <row r="8" ht="24" spans="1:13">
      <c r="A8" s="1485"/>
      <c r="B8" s="1486" t="s">
        <v>328</v>
      </c>
      <c r="C8" s="1491" t="s">
        <v>329</v>
      </c>
      <c r="D8" s="1488"/>
      <c r="E8" s="1489" t="s">
        <v>330</v>
      </c>
      <c r="F8" s="1490" t="s">
        <v>331</v>
      </c>
      <c r="G8" s="1488">
        <v>20</v>
      </c>
      <c r="H8" s="1489" t="s">
        <v>332</v>
      </c>
      <c r="I8" s="1490" t="s">
        <v>333</v>
      </c>
      <c r="J8" s="1485"/>
      <c r="K8" s="1491"/>
      <c r="L8" s="1487"/>
      <c r="M8" s="1508"/>
    </row>
    <row r="9" ht="24" spans="1:13">
      <c r="A9" s="1485"/>
      <c r="B9" s="1486" t="s">
        <v>334</v>
      </c>
      <c r="C9" s="1491" t="s">
        <v>335</v>
      </c>
      <c r="D9" s="1488"/>
      <c r="E9" s="1489" t="s">
        <v>336</v>
      </c>
      <c r="F9" s="1490" t="s">
        <v>337</v>
      </c>
      <c r="G9" s="1485">
        <v>21</v>
      </c>
      <c r="H9" s="1491" t="s">
        <v>338</v>
      </c>
      <c r="I9" s="1487" t="s">
        <v>339</v>
      </c>
      <c r="J9" s="1485"/>
      <c r="K9" s="1491" t="s">
        <v>340</v>
      </c>
      <c r="L9" s="1487" t="s">
        <v>341</v>
      </c>
      <c r="M9" s="1508"/>
    </row>
    <row r="10" spans="1:13">
      <c r="A10" s="1485"/>
      <c r="B10" s="1486" t="s">
        <v>342</v>
      </c>
      <c r="C10" s="1491" t="s">
        <v>343</v>
      </c>
      <c r="D10" s="1488"/>
      <c r="E10" s="1489" t="s">
        <v>344</v>
      </c>
      <c r="F10" s="1490" t="s">
        <v>345</v>
      </c>
      <c r="G10" s="1485"/>
      <c r="H10" s="1491" t="s">
        <v>346</v>
      </c>
      <c r="I10" s="1487" t="s">
        <v>347</v>
      </c>
      <c r="J10" s="1485">
        <v>26</v>
      </c>
      <c r="K10" s="1491" t="s">
        <v>348</v>
      </c>
      <c r="L10" s="1487" t="s">
        <v>349</v>
      </c>
      <c r="M10" s="1508"/>
    </row>
    <row r="11" ht="24" spans="1:13">
      <c r="A11" s="1485">
        <v>3</v>
      </c>
      <c r="B11" s="1486" t="s">
        <v>350</v>
      </c>
      <c r="C11" s="1487" t="s">
        <v>222</v>
      </c>
      <c r="D11" s="1488"/>
      <c r="E11" s="1489" t="s">
        <v>351</v>
      </c>
      <c r="F11" s="1490" t="s">
        <v>352</v>
      </c>
      <c r="G11" s="1485"/>
      <c r="H11" s="1491" t="s">
        <v>353</v>
      </c>
      <c r="I11" s="1487" t="s">
        <v>354</v>
      </c>
      <c r="J11" s="1485"/>
      <c r="K11" s="1491" t="s">
        <v>355</v>
      </c>
      <c r="L11" s="1487" t="s">
        <v>356</v>
      </c>
      <c r="M11" s="1508"/>
    </row>
    <row r="12" ht="24" spans="1:13">
      <c r="A12" s="1485">
        <v>4</v>
      </c>
      <c r="B12" s="1486" t="s">
        <v>357</v>
      </c>
      <c r="C12" s="1487" t="s">
        <v>358</v>
      </c>
      <c r="D12" s="1485">
        <v>13</v>
      </c>
      <c r="E12" s="1491" t="s">
        <v>359</v>
      </c>
      <c r="F12" s="1487" t="s">
        <v>360</v>
      </c>
      <c r="G12" s="1485"/>
      <c r="H12" s="1491" t="s">
        <v>361</v>
      </c>
      <c r="I12" s="1500" t="s">
        <v>362</v>
      </c>
      <c r="J12" s="1485"/>
      <c r="K12" s="1491" t="s">
        <v>363</v>
      </c>
      <c r="L12" s="1498" t="s">
        <v>364</v>
      </c>
      <c r="M12" s="1508"/>
    </row>
    <row r="13" ht="24" spans="1:13">
      <c r="A13" s="1485"/>
      <c r="B13" s="1486" t="s">
        <v>365</v>
      </c>
      <c r="C13" s="1487" t="s">
        <v>366</v>
      </c>
      <c r="D13" s="1485"/>
      <c r="E13" s="1491" t="s">
        <v>367</v>
      </c>
      <c r="F13" s="1487" t="s">
        <v>368</v>
      </c>
      <c r="G13" s="1485"/>
      <c r="H13" s="1491" t="s">
        <v>369</v>
      </c>
      <c r="I13" s="1487" t="s">
        <v>370</v>
      </c>
      <c r="J13" s="1485"/>
      <c r="K13" s="1491"/>
      <c r="L13" s="1487"/>
      <c r="M13" s="1508"/>
    </row>
    <row r="14" ht="24" spans="1:13">
      <c r="A14" s="1485">
        <v>5</v>
      </c>
      <c r="B14" s="1493" t="s">
        <v>371</v>
      </c>
      <c r="C14" s="1487" t="s">
        <v>372</v>
      </c>
      <c r="D14" s="1485"/>
      <c r="E14" s="1491" t="s">
        <v>373</v>
      </c>
      <c r="F14" s="1487" t="s">
        <v>374</v>
      </c>
      <c r="G14" s="1485"/>
      <c r="H14" s="1491" t="s">
        <v>375</v>
      </c>
      <c r="I14" s="1487" t="s">
        <v>376</v>
      </c>
      <c r="J14" s="1485"/>
      <c r="K14" s="1491" t="s">
        <v>377</v>
      </c>
      <c r="L14" s="1498" t="s">
        <v>378</v>
      </c>
      <c r="M14" s="1508"/>
    </row>
    <row r="15" ht="24" spans="1:13">
      <c r="A15" s="1485"/>
      <c r="B15" s="1494" t="s">
        <v>379</v>
      </c>
      <c r="C15" s="1487" t="s">
        <v>380</v>
      </c>
      <c r="D15" s="1485"/>
      <c r="E15" s="1491" t="s">
        <v>381</v>
      </c>
      <c r="F15" s="1487" t="s">
        <v>382</v>
      </c>
      <c r="G15" s="1485">
        <v>22</v>
      </c>
      <c r="H15" s="1491" t="s">
        <v>383</v>
      </c>
      <c r="I15" s="1487" t="s">
        <v>384</v>
      </c>
      <c r="J15" s="1485">
        <v>27</v>
      </c>
      <c r="K15" s="1491" t="s">
        <v>385</v>
      </c>
      <c r="L15" s="1500" t="s">
        <v>386</v>
      </c>
      <c r="M15" s="1508"/>
    </row>
    <row r="16" spans="1:13">
      <c r="A16" s="1485"/>
      <c r="B16" s="1486" t="s">
        <v>387</v>
      </c>
      <c r="C16" s="1487" t="s">
        <v>388</v>
      </c>
      <c r="D16" s="1485"/>
      <c r="E16" s="1491" t="s">
        <v>389</v>
      </c>
      <c r="F16" s="1487" t="s">
        <v>390</v>
      </c>
      <c r="G16" s="1485"/>
      <c r="H16" s="1491" t="s">
        <v>391</v>
      </c>
      <c r="I16" s="1487" t="s">
        <v>392</v>
      </c>
      <c r="J16" s="1485"/>
      <c r="K16" s="1491" t="s">
        <v>393</v>
      </c>
      <c r="L16" s="1487" t="s">
        <v>394</v>
      </c>
      <c r="M16" s="1508"/>
    </row>
    <row r="17" spans="1:13">
      <c r="A17" s="1485"/>
      <c r="B17" s="1486" t="s">
        <v>395</v>
      </c>
      <c r="C17" s="1487" t="s">
        <v>396</v>
      </c>
      <c r="D17" s="1485"/>
      <c r="E17" s="1491" t="s">
        <v>397</v>
      </c>
      <c r="F17" s="1487" t="s">
        <v>398</v>
      </c>
      <c r="G17" s="1485"/>
      <c r="H17" s="1491" t="s">
        <v>399</v>
      </c>
      <c r="I17" s="1487" t="s">
        <v>400</v>
      </c>
      <c r="J17" s="1485"/>
      <c r="K17" s="1491" t="s">
        <v>401</v>
      </c>
      <c r="L17" s="1500" t="s">
        <v>402</v>
      </c>
      <c r="M17" s="1508"/>
    </row>
    <row r="18" ht="22.5" spans="1:13">
      <c r="A18" s="1485">
        <v>6</v>
      </c>
      <c r="B18" s="1493" t="s">
        <v>403</v>
      </c>
      <c r="C18" s="1495" t="s">
        <v>404</v>
      </c>
      <c r="D18" s="1485"/>
      <c r="E18" s="1491" t="s">
        <v>405</v>
      </c>
      <c r="F18" s="1487" t="s">
        <v>406</v>
      </c>
      <c r="G18" s="1485"/>
      <c r="H18" s="1491" t="s">
        <v>407</v>
      </c>
      <c r="I18" s="1487" t="s">
        <v>408</v>
      </c>
      <c r="J18" s="1485"/>
      <c r="K18" s="1491" t="s">
        <v>409</v>
      </c>
      <c r="L18" s="1487" t="s">
        <v>410</v>
      </c>
      <c r="M18" s="1508"/>
    </row>
    <row r="19" ht="24" spans="1:13">
      <c r="A19" s="1485"/>
      <c r="B19" s="1486" t="s">
        <v>411</v>
      </c>
      <c r="C19" s="1487" t="s">
        <v>412</v>
      </c>
      <c r="D19" s="1485"/>
      <c r="E19" s="1496" t="s">
        <v>413</v>
      </c>
      <c r="F19" s="1487" t="s">
        <v>414</v>
      </c>
      <c r="G19" s="1485"/>
      <c r="H19" s="1491" t="s">
        <v>415</v>
      </c>
      <c r="I19" s="1487" t="s">
        <v>416</v>
      </c>
      <c r="J19" s="1485"/>
      <c r="K19" s="1491" t="s">
        <v>417</v>
      </c>
      <c r="L19" s="1500" t="s">
        <v>418</v>
      </c>
      <c r="M19" s="1508"/>
    </row>
    <row r="20" ht="24" spans="1:13">
      <c r="A20" s="1485"/>
      <c r="B20" s="1486" t="s">
        <v>419</v>
      </c>
      <c r="C20" s="1487" t="s">
        <v>420</v>
      </c>
      <c r="D20" s="1485">
        <v>14</v>
      </c>
      <c r="E20" s="1497" t="s">
        <v>421</v>
      </c>
      <c r="F20" s="1487" t="s">
        <v>422</v>
      </c>
      <c r="G20" s="1485"/>
      <c r="H20" s="1491" t="s">
        <v>423</v>
      </c>
      <c r="I20" s="1487" t="s">
        <v>424</v>
      </c>
      <c r="J20" s="1485">
        <v>28</v>
      </c>
      <c r="K20" s="1491" t="s">
        <v>425</v>
      </c>
      <c r="L20" s="1487" t="s">
        <v>426</v>
      </c>
      <c r="M20" s="1508"/>
    </row>
    <row r="21" ht="24" spans="1:13">
      <c r="A21" s="1485"/>
      <c r="B21" s="1486" t="s">
        <v>427</v>
      </c>
      <c r="C21" s="1487" t="s">
        <v>428</v>
      </c>
      <c r="D21" s="1485"/>
      <c r="E21" s="1491" t="s">
        <v>429</v>
      </c>
      <c r="F21" s="1487" t="s">
        <v>430</v>
      </c>
      <c r="G21" s="1485"/>
      <c r="H21" s="1491" t="s">
        <v>431</v>
      </c>
      <c r="I21" s="1487" t="s">
        <v>432</v>
      </c>
      <c r="J21" s="1485"/>
      <c r="K21" s="1491" t="s">
        <v>433</v>
      </c>
      <c r="L21" s="1498" t="s">
        <v>434</v>
      </c>
      <c r="M21" s="1508"/>
    </row>
    <row r="22" ht="24" spans="1:13">
      <c r="A22" s="1485"/>
      <c r="B22" s="1486" t="s">
        <v>435</v>
      </c>
      <c r="C22" s="1487" t="s">
        <v>436</v>
      </c>
      <c r="D22" s="1485"/>
      <c r="E22" s="1491" t="s">
        <v>437</v>
      </c>
      <c r="F22" s="1487" t="s">
        <v>438</v>
      </c>
      <c r="G22" s="1485"/>
      <c r="H22" s="1491" t="s">
        <v>439</v>
      </c>
      <c r="I22" s="1487" t="s">
        <v>440</v>
      </c>
      <c r="J22" s="1485"/>
      <c r="K22" s="1491" t="s">
        <v>441</v>
      </c>
      <c r="L22" s="1487" t="s">
        <v>442</v>
      </c>
      <c r="M22" s="1508"/>
    </row>
    <row r="23" spans="1:13">
      <c r="A23" s="1485"/>
      <c r="B23" s="1486" t="s">
        <v>443</v>
      </c>
      <c r="C23" s="1487" t="s">
        <v>444</v>
      </c>
      <c r="D23" s="1485"/>
      <c r="E23" s="1491" t="s">
        <v>445</v>
      </c>
      <c r="F23" s="1487" t="s">
        <v>446</v>
      </c>
      <c r="G23" s="1485"/>
      <c r="H23" s="1491" t="s">
        <v>447</v>
      </c>
      <c r="I23" s="1487" t="s">
        <v>448</v>
      </c>
      <c r="J23" s="1485"/>
      <c r="K23" s="1491" t="s">
        <v>449</v>
      </c>
      <c r="L23" s="1487" t="s">
        <v>450</v>
      </c>
      <c r="M23" s="1508"/>
    </row>
    <row r="24" spans="1:13">
      <c r="A24" s="1485"/>
      <c r="B24" s="1486" t="s">
        <v>451</v>
      </c>
      <c r="C24" s="1487" t="s">
        <v>452</v>
      </c>
      <c r="D24" s="1485">
        <v>15</v>
      </c>
      <c r="E24" s="1491" t="s">
        <v>453</v>
      </c>
      <c r="F24" s="1487" t="s">
        <v>454</v>
      </c>
      <c r="G24" s="1485"/>
      <c r="H24" s="1491" t="s">
        <v>455</v>
      </c>
      <c r="I24" s="1487" t="s">
        <v>456</v>
      </c>
      <c r="J24" s="1485"/>
      <c r="K24" s="1491" t="s">
        <v>457</v>
      </c>
      <c r="L24" s="1487" t="s">
        <v>458</v>
      </c>
      <c r="M24" s="1508"/>
    </row>
    <row r="25" ht="24" spans="1:13">
      <c r="A25" s="1485"/>
      <c r="B25" s="1486" t="s">
        <v>459</v>
      </c>
      <c r="C25" s="1487" t="s">
        <v>460</v>
      </c>
      <c r="D25" s="1485"/>
      <c r="E25" s="1498" t="s">
        <v>461</v>
      </c>
      <c r="F25" s="1487" t="s">
        <v>462</v>
      </c>
      <c r="G25" s="1485"/>
      <c r="H25" s="1491" t="s">
        <v>463</v>
      </c>
      <c r="I25" s="1487" t="s">
        <v>464</v>
      </c>
      <c r="J25" s="1485"/>
      <c r="K25" s="1491" t="s">
        <v>465</v>
      </c>
      <c r="L25" s="1487" t="s">
        <v>466</v>
      </c>
      <c r="M25" s="1508"/>
    </row>
    <row r="26" ht="24" spans="1:13">
      <c r="A26" s="1485"/>
      <c r="B26" s="1486" t="s">
        <v>467</v>
      </c>
      <c r="C26" s="1499" t="s">
        <v>468</v>
      </c>
      <c r="D26" s="1485"/>
      <c r="E26" s="1491" t="s">
        <v>469</v>
      </c>
      <c r="F26" s="1487" t="s">
        <v>470</v>
      </c>
      <c r="G26" s="1485"/>
      <c r="H26" s="1491" t="s">
        <v>471</v>
      </c>
      <c r="I26" s="1487" t="s">
        <v>472</v>
      </c>
      <c r="J26" s="1485"/>
      <c r="K26" s="1491" t="s">
        <v>473</v>
      </c>
      <c r="L26" s="1487" t="s">
        <v>474</v>
      </c>
      <c r="M26" s="1508"/>
    </row>
    <row r="27" ht="22.5" spans="1:13">
      <c r="A27" s="1485"/>
      <c r="B27" s="1493" t="s">
        <v>475</v>
      </c>
      <c r="C27" s="1487" t="s">
        <v>476</v>
      </c>
      <c r="D27" s="1485"/>
      <c r="E27" s="1491" t="s">
        <v>477</v>
      </c>
      <c r="F27" s="1487" t="s">
        <v>478</v>
      </c>
      <c r="G27" s="1485"/>
      <c r="H27" s="1491" t="s">
        <v>479</v>
      </c>
      <c r="I27" s="1487" t="s">
        <v>480</v>
      </c>
      <c r="J27" s="1485"/>
      <c r="K27" s="1491" t="s">
        <v>481</v>
      </c>
      <c r="L27" s="1487" t="s">
        <v>482</v>
      </c>
      <c r="M27" s="1508"/>
    </row>
    <row r="28" ht="24" spans="1:13">
      <c r="A28" s="1485"/>
      <c r="B28" s="1486" t="s">
        <v>483</v>
      </c>
      <c r="C28" s="1487" t="s">
        <v>484</v>
      </c>
      <c r="D28" s="1485"/>
      <c r="E28" s="1491" t="s">
        <v>485</v>
      </c>
      <c r="F28" s="1487" t="s">
        <v>486</v>
      </c>
      <c r="G28" s="1485"/>
      <c r="H28" s="1491" t="s">
        <v>487</v>
      </c>
      <c r="I28" s="1487" t="s">
        <v>488</v>
      </c>
      <c r="J28" s="1485"/>
      <c r="K28" s="1491" t="s">
        <v>489</v>
      </c>
      <c r="L28" s="1487" t="s">
        <v>490</v>
      </c>
      <c r="M28" s="1508"/>
    </row>
    <row r="29" ht="24" spans="1:13">
      <c r="A29" s="1485"/>
      <c r="B29" s="1498" t="s">
        <v>491</v>
      </c>
      <c r="C29" s="1487" t="s">
        <v>492</v>
      </c>
      <c r="D29" s="1485"/>
      <c r="E29" s="1491" t="s">
        <v>493</v>
      </c>
      <c r="F29" s="1487" t="s">
        <v>494</v>
      </c>
      <c r="G29" s="1485"/>
      <c r="H29" s="1491" t="s">
        <v>495</v>
      </c>
      <c r="I29" s="1487" t="s">
        <v>496</v>
      </c>
      <c r="J29" s="1485"/>
      <c r="K29" s="1491" t="s">
        <v>497</v>
      </c>
      <c r="L29" s="1487" t="s">
        <v>498</v>
      </c>
      <c r="M29" s="1508"/>
    </row>
    <row r="30" ht="24" spans="1:13">
      <c r="A30" s="1485"/>
      <c r="B30" s="1498" t="s">
        <v>499</v>
      </c>
      <c r="C30" s="1487" t="s">
        <v>500</v>
      </c>
      <c r="D30" s="1488">
        <v>16</v>
      </c>
      <c r="E30" s="1489" t="s">
        <v>501</v>
      </c>
      <c r="F30" s="1490" t="s">
        <v>502</v>
      </c>
      <c r="G30" s="1485"/>
      <c r="H30" s="1491" t="s">
        <v>503</v>
      </c>
      <c r="I30" s="1487" t="s">
        <v>504</v>
      </c>
      <c r="J30" s="1485"/>
      <c r="K30" s="1491" t="s">
        <v>505</v>
      </c>
      <c r="L30" s="1487" t="s">
        <v>506</v>
      </c>
      <c r="M30" s="1508"/>
    </row>
    <row r="31" ht="16.5" spans="1:13">
      <c r="A31" s="1485"/>
      <c r="B31" s="1498" t="s">
        <v>507</v>
      </c>
      <c r="C31" s="1487" t="s">
        <v>508</v>
      </c>
      <c r="D31" s="1488"/>
      <c r="E31" s="1489" t="s">
        <v>509</v>
      </c>
      <c r="F31" s="1490" t="s">
        <v>510</v>
      </c>
      <c r="G31" s="1485"/>
      <c r="H31" s="1491" t="s">
        <v>511</v>
      </c>
      <c r="I31" s="1487" t="s">
        <v>512</v>
      </c>
      <c r="J31" s="1485"/>
      <c r="K31" s="1491" t="s">
        <v>513</v>
      </c>
      <c r="L31" s="1487" t="s">
        <v>514</v>
      </c>
      <c r="M31" s="1508"/>
    </row>
    <row r="32" ht="24" spans="1:13">
      <c r="A32" s="1485"/>
      <c r="B32" s="1486" t="s">
        <v>515</v>
      </c>
      <c r="C32" s="1487" t="s">
        <v>516</v>
      </c>
      <c r="D32" s="1488"/>
      <c r="E32" s="1489" t="s">
        <v>517</v>
      </c>
      <c r="F32" s="1500" t="s">
        <v>518</v>
      </c>
      <c r="G32" s="1485"/>
      <c r="H32" s="1491" t="s">
        <v>519</v>
      </c>
      <c r="I32" s="1487" t="s">
        <v>520</v>
      </c>
      <c r="J32" s="1485"/>
      <c r="K32" s="1491"/>
      <c r="L32" s="1487"/>
      <c r="M32" s="1508"/>
    </row>
    <row r="33" ht="24" spans="1:13">
      <c r="A33" s="1485"/>
      <c r="B33" s="1498" t="s">
        <v>521</v>
      </c>
      <c r="C33" s="1498" t="s">
        <v>522</v>
      </c>
      <c r="D33" s="1488"/>
      <c r="E33" s="1489" t="s">
        <v>523</v>
      </c>
      <c r="F33" s="1500" t="s">
        <v>524</v>
      </c>
      <c r="G33" s="1485"/>
      <c r="H33" s="1491" t="s">
        <v>525</v>
      </c>
      <c r="I33" s="1487" t="s">
        <v>526</v>
      </c>
      <c r="J33" s="1485"/>
      <c r="K33" s="1491" t="s">
        <v>527</v>
      </c>
      <c r="L33" s="1487" t="s">
        <v>528</v>
      </c>
      <c r="M33" s="1508"/>
    </row>
    <row r="34" ht="24" spans="1:13">
      <c r="A34" s="1485"/>
      <c r="B34" s="1486" t="s">
        <v>529</v>
      </c>
      <c r="C34" s="1487" t="s">
        <v>530</v>
      </c>
      <c r="D34" s="1488"/>
      <c r="E34" s="1489" t="s">
        <v>531</v>
      </c>
      <c r="F34" s="1490" t="s">
        <v>532</v>
      </c>
      <c r="G34" s="1485"/>
      <c r="H34" s="1491" t="s">
        <v>533</v>
      </c>
      <c r="I34" s="1487" t="s">
        <v>534</v>
      </c>
      <c r="J34" s="1485"/>
      <c r="K34" s="1491" t="s">
        <v>535</v>
      </c>
      <c r="L34" s="1487" t="s">
        <v>536</v>
      </c>
      <c r="M34" s="1508"/>
    </row>
    <row r="35" ht="16.5" spans="1:13">
      <c r="A35" s="1485"/>
      <c r="B35" s="1498" t="s">
        <v>537</v>
      </c>
      <c r="C35" s="1498" t="s">
        <v>538</v>
      </c>
      <c r="D35" s="1488"/>
      <c r="E35" s="1498" t="s">
        <v>539</v>
      </c>
      <c r="F35" s="1490" t="s">
        <v>540</v>
      </c>
      <c r="G35" s="1485"/>
      <c r="H35" s="1491" t="s">
        <v>541</v>
      </c>
      <c r="I35" s="1487" t="s">
        <v>542</v>
      </c>
      <c r="J35" s="1485"/>
      <c r="K35" s="1491" t="s">
        <v>543</v>
      </c>
      <c r="L35" s="1487" t="s">
        <v>544</v>
      </c>
      <c r="M35" s="1508"/>
    </row>
    <row r="36" ht="24" spans="1:13">
      <c r="A36" s="1485"/>
      <c r="B36" s="1486" t="s">
        <v>545</v>
      </c>
      <c r="C36" s="1487" t="s">
        <v>546</v>
      </c>
      <c r="D36" s="1488"/>
      <c r="E36" s="1489" t="s">
        <v>547</v>
      </c>
      <c r="F36" s="1490" t="s">
        <v>548</v>
      </c>
      <c r="G36" s="1485"/>
      <c r="H36" s="1491" t="s">
        <v>549</v>
      </c>
      <c r="I36" s="1487" t="s">
        <v>550</v>
      </c>
      <c r="J36" s="1485"/>
      <c r="K36" s="1491" t="s">
        <v>551</v>
      </c>
      <c r="L36" s="1487" t="s">
        <v>552</v>
      </c>
      <c r="M36" s="1508"/>
    </row>
    <row r="37" ht="24" spans="1:13">
      <c r="A37" s="1485"/>
      <c r="B37" s="1486" t="s">
        <v>553</v>
      </c>
      <c r="C37" s="1487" t="s">
        <v>554</v>
      </c>
      <c r="D37" s="1488"/>
      <c r="E37" s="1498" t="s">
        <v>555</v>
      </c>
      <c r="F37" s="1490" t="s">
        <v>556</v>
      </c>
      <c r="G37" s="1485"/>
      <c r="H37" s="1491" t="s">
        <v>557</v>
      </c>
      <c r="I37" s="1487" t="s">
        <v>558</v>
      </c>
      <c r="J37" s="1485"/>
      <c r="K37" s="1491" t="s">
        <v>559</v>
      </c>
      <c r="L37" s="1487" t="s">
        <v>560</v>
      </c>
      <c r="M37" s="1508"/>
    </row>
    <row r="38" ht="24" spans="1:13">
      <c r="A38" s="1485"/>
      <c r="B38" s="1498" t="s">
        <v>561</v>
      </c>
      <c r="C38" s="1487" t="s">
        <v>562</v>
      </c>
      <c r="D38" s="1488"/>
      <c r="E38" s="1489" t="s">
        <v>563</v>
      </c>
      <c r="F38" s="1490" t="s">
        <v>564</v>
      </c>
      <c r="G38" s="1485"/>
      <c r="H38" s="1491" t="s">
        <v>565</v>
      </c>
      <c r="I38" s="1487" t="s">
        <v>566</v>
      </c>
      <c r="J38" s="1485"/>
      <c r="K38" s="1491" t="s">
        <v>567</v>
      </c>
      <c r="L38" s="1487" t="s">
        <v>568</v>
      </c>
      <c r="M38" s="1508"/>
    </row>
    <row r="39" ht="24" spans="1:13">
      <c r="A39" s="1485"/>
      <c r="B39" s="1486" t="s">
        <v>569</v>
      </c>
      <c r="C39" s="1487" t="s">
        <v>570</v>
      </c>
      <c r="D39" s="1488"/>
      <c r="E39" s="1489" t="s">
        <v>571</v>
      </c>
      <c r="F39" s="1490" t="s">
        <v>572</v>
      </c>
      <c r="G39" s="1485"/>
      <c r="H39" s="1491" t="s">
        <v>573</v>
      </c>
      <c r="I39" s="1487" t="s">
        <v>574</v>
      </c>
      <c r="J39" s="1485"/>
      <c r="K39" s="1491" t="s">
        <v>575</v>
      </c>
      <c r="L39" s="1487" t="s">
        <v>576</v>
      </c>
      <c r="M39" s="1508"/>
    </row>
    <row r="40" ht="24" spans="1:13">
      <c r="A40" s="1485"/>
      <c r="B40" s="1486" t="s">
        <v>577</v>
      </c>
      <c r="C40" s="1487" t="s">
        <v>578</v>
      </c>
      <c r="D40" s="1488"/>
      <c r="E40" s="1489" t="s">
        <v>579</v>
      </c>
      <c r="F40" s="1500" t="s">
        <v>580</v>
      </c>
      <c r="G40" s="1485"/>
      <c r="H40" s="1491" t="s">
        <v>581</v>
      </c>
      <c r="I40" s="1487" t="s">
        <v>582</v>
      </c>
      <c r="J40" s="1485"/>
      <c r="K40" s="1491" t="s">
        <v>583</v>
      </c>
      <c r="L40" s="1487" t="s">
        <v>584</v>
      </c>
      <c r="M40" s="1508"/>
    </row>
    <row r="41" ht="24" spans="1:13">
      <c r="A41" s="1485"/>
      <c r="B41" s="1486" t="s">
        <v>585</v>
      </c>
      <c r="C41" s="1487" t="s">
        <v>586</v>
      </c>
      <c r="D41" s="1488"/>
      <c r="E41" s="1489" t="s">
        <v>587</v>
      </c>
      <c r="F41" s="1490" t="s">
        <v>588</v>
      </c>
      <c r="G41" s="1485"/>
      <c r="H41" s="1491" t="s">
        <v>589</v>
      </c>
      <c r="I41" s="1487" t="s">
        <v>590</v>
      </c>
      <c r="J41" s="1485"/>
      <c r="K41" s="1491" t="s">
        <v>591</v>
      </c>
      <c r="L41" s="1487" t="s">
        <v>592</v>
      </c>
      <c r="M41" s="1508"/>
    </row>
    <row r="42" ht="24" spans="1:13">
      <c r="A42" s="1485"/>
      <c r="B42" s="1486" t="s">
        <v>593</v>
      </c>
      <c r="C42" s="1491" t="s">
        <v>594</v>
      </c>
      <c r="D42" s="1488"/>
      <c r="E42" s="1498" t="s">
        <v>595</v>
      </c>
      <c r="F42" s="1500" t="s">
        <v>596</v>
      </c>
      <c r="G42" s="1485"/>
      <c r="H42" s="1491" t="s">
        <v>597</v>
      </c>
      <c r="I42" s="1487" t="s">
        <v>598</v>
      </c>
      <c r="J42" s="1485"/>
      <c r="K42" s="1491" t="s">
        <v>599</v>
      </c>
      <c r="L42" s="1487" t="s">
        <v>600</v>
      </c>
      <c r="M42" s="1508"/>
    </row>
    <row r="43" ht="16.5" spans="1:13">
      <c r="A43" s="1488">
        <v>7</v>
      </c>
      <c r="B43" s="1501" t="s">
        <v>601</v>
      </c>
      <c r="C43" s="1490" t="s">
        <v>602</v>
      </c>
      <c r="D43" s="1488"/>
      <c r="E43" s="1498" t="s">
        <v>603</v>
      </c>
      <c r="F43" s="1490" t="s">
        <v>604</v>
      </c>
      <c r="G43" s="1485"/>
      <c r="H43" s="1491" t="s">
        <v>605</v>
      </c>
      <c r="I43" s="1487" t="s">
        <v>606</v>
      </c>
      <c r="J43" s="1485"/>
      <c r="K43" s="1491" t="s">
        <v>607</v>
      </c>
      <c r="L43" s="1487" t="s">
        <v>608</v>
      </c>
      <c r="M43" s="1508"/>
    </row>
    <row r="44" ht="29.25" spans="1:13">
      <c r="A44" s="1488"/>
      <c r="B44" s="1501" t="s">
        <v>609</v>
      </c>
      <c r="C44" s="1490" t="s">
        <v>226</v>
      </c>
      <c r="D44" s="1488"/>
      <c r="E44" s="1489" t="s">
        <v>610</v>
      </c>
      <c r="F44" s="1490" t="s">
        <v>611</v>
      </c>
      <c r="G44" s="1485"/>
      <c r="H44" s="1502" t="s">
        <v>612</v>
      </c>
      <c r="I44" s="1487" t="s">
        <v>613</v>
      </c>
      <c r="J44" s="1485"/>
      <c r="K44" s="1491" t="s">
        <v>614</v>
      </c>
      <c r="L44" s="1487" t="s">
        <v>615</v>
      </c>
      <c r="M44" s="1508"/>
    </row>
    <row r="45" ht="24.75" spans="1:13">
      <c r="A45" s="1488">
        <v>8</v>
      </c>
      <c r="B45" s="1501" t="s">
        <v>616</v>
      </c>
      <c r="C45" s="1490" t="s">
        <v>227</v>
      </c>
      <c r="D45" s="1488"/>
      <c r="E45" s="1503" t="s">
        <v>617</v>
      </c>
      <c r="F45" s="1500" t="s">
        <v>618</v>
      </c>
      <c r="G45" s="1485"/>
      <c r="H45" s="1491" t="s">
        <v>619</v>
      </c>
      <c r="I45" s="1487" t="s">
        <v>620</v>
      </c>
      <c r="J45" s="1485"/>
      <c r="K45" s="1491" t="s">
        <v>621</v>
      </c>
      <c r="L45" s="1487" t="s">
        <v>622</v>
      </c>
      <c r="M45" s="1508"/>
    </row>
    <row r="46" ht="36" spans="1:13">
      <c r="A46" s="1488">
        <v>9</v>
      </c>
      <c r="B46" s="1489" t="s">
        <v>623</v>
      </c>
      <c r="C46" s="1490" t="s">
        <v>228</v>
      </c>
      <c r="D46" s="1488"/>
      <c r="E46" s="1489" t="s">
        <v>624</v>
      </c>
      <c r="F46" s="1490" t="s">
        <v>625</v>
      </c>
      <c r="G46" s="1485"/>
      <c r="H46" s="1496" t="s">
        <v>626</v>
      </c>
      <c r="I46" s="1487" t="s">
        <v>627</v>
      </c>
      <c r="J46" s="1485"/>
      <c r="K46" s="1491" t="s">
        <v>628</v>
      </c>
      <c r="L46" s="1498" t="s">
        <v>629</v>
      </c>
      <c r="M46" s="1508"/>
    </row>
    <row r="47" ht="36" spans="1:13">
      <c r="A47" s="1488"/>
      <c r="B47" s="1489"/>
      <c r="C47" s="1490"/>
      <c r="D47" s="1488"/>
      <c r="E47" s="1489" t="s">
        <v>630</v>
      </c>
      <c r="F47" s="1490" t="s">
        <v>631</v>
      </c>
      <c r="G47" s="1485"/>
      <c r="H47" s="1491" t="s">
        <v>632</v>
      </c>
      <c r="I47" s="1487" t="s">
        <v>633</v>
      </c>
      <c r="J47" s="1485"/>
      <c r="K47" s="1491" t="s">
        <v>634</v>
      </c>
      <c r="L47" s="1487" t="s">
        <v>635</v>
      </c>
      <c r="M47" s="1508"/>
    </row>
    <row r="48" ht="24" spans="1:13">
      <c r="A48" s="1488">
        <v>10</v>
      </c>
      <c r="B48" s="1501" t="s">
        <v>636</v>
      </c>
      <c r="C48" s="1490" t="s">
        <v>229</v>
      </c>
      <c r="D48" s="1488"/>
      <c r="E48" s="1489" t="s">
        <v>637</v>
      </c>
      <c r="F48" s="1490" t="s">
        <v>638</v>
      </c>
      <c r="G48" s="1485"/>
      <c r="H48" s="1491" t="s">
        <v>639</v>
      </c>
      <c r="I48" s="1487" t="s">
        <v>640</v>
      </c>
      <c r="J48" s="1485"/>
      <c r="K48" s="1491" t="s">
        <v>641</v>
      </c>
      <c r="L48" s="1495" t="s">
        <v>642</v>
      </c>
      <c r="M48" s="1508"/>
    </row>
    <row r="49" ht="24" spans="1:13">
      <c r="A49" s="1488">
        <v>11</v>
      </c>
      <c r="B49" s="1501" t="s">
        <v>643</v>
      </c>
      <c r="C49" s="1490" t="s">
        <v>644</v>
      </c>
      <c r="D49" s="1488"/>
      <c r="E49" s="1489" t="s">
        <v>645</v>
      </c>
      <c r="F49" s="1490" t="s">
        <v>646</v>
      </c>
      <c r="G49" s="1485"/>
      <c r="H49" s="1491" t="s">
        <v>647</v>
      </c>
      <c r="I49" s="1487" t="s">
        <v>648</v>
      </c>
      <c r="J49" s="1485"/>
      <c r="K49" s="1491" t="s">
        <v>649</v>
      </c>
      <c r="L49" s="1498" t="s">
        <v>650</v>
      </c>
      <c r="M49" s="1508"/>
    </row>
    <row r="50" spans="1:13">
      <c r="A50" s="1488"/>
      <c r="B50" s="1501" t="s">
        <v>651</v>
      </c>
      <c r="C50" s="1490" t="s">
        <v>652</v>
      </c>
      <c r="D50" s="1485">
        <v>17</v>
      </c>
      <c r="E50" s="1491" t="s">
        <v>653</v>
      </c>
      <c r="F50" s="1487" t="s">
        <v>654</v>
      </c>
      <c r="G50" s="1485"/>
      <c r="H50" s="1491" t="s">
        <v>655</v>
      </c>
      <c r="I50" s="1487" t="s">
        <v>656</v>
      </c>
      <c r="J50" s="1485"/>
      <c r="K50" s="1491" t="s">
        <v>657</v>
      </c>
      <c r="L50" s="1487" t="s">
        <v>658</v>
      </c>
      <c r="M50" s="1508"/>
    </row>
    <row r="51" ht="24" spans="1:13">
      <c r="A51" s="1488"/>
      <c r="B51" s="1504" t="s">
        <v>659</v>
      </c>
      <c r="C51" s="1490" t="s">
        <v>660</v>
      </c>
      <c r="D51" s="1485"/>
      <c r="E51" s="1497" t="s">
        <v>661</v>
      </c>
      <c r="F51" s="1500" t="s">
        <v>662</v>
      </c>
      <c r="G51" s="1485"/>
      <c r="H51" s="1489" t="s">
        <v>663</v>
      </c>
      <c r="I51" s="1490" t="s">
        <v>664</v>
      </c>
      <c r="J51" s="1485"/>
      <c r="K51" s="1491" t="s">
        <v>665</v>
      </c>
      <c r="L51" s="1487" t="s">
        <v>666</v>
      </c>
      <c r="M51" s="1508"/>
    </row>
    <row r="52" spans="1:13">
      <c r="A52" s="1488"/>
      <c r="B52" s="1501" t="s">
        <v>667</v>
      </c>
      <c r="C52" s="1490" t="s">
        <v>668</v>
      </c>
      <c r="D52" s="1485"/>
      <c r="E52" s="1491" t="s">
        <v>669</v>
      </c>
      <c r="F52" s="1487" t="s">
        <v>670</v>
      </c>
      <c r="G52" s="1485">
        <v>23</v>
      </c>
      <c r="H52" s="1491" t="s">
        <v>671</v>
      </c>
      <c r="I52" s="1487" t="s">
        <v>672</v>
      </c>
      <c r="J52" s="1485"/>
      <c r="K52" s="1496" t="s">
        <v>673</v>
      </c>
      <c r="L52" s="1498" t="s">
        <v>674</v>
      </c>
      <c r="M52" s="1508"/>
    </row>
    <row r="53" ht="24.75" spans="1:13">
      <c r="A53" s="1488"/>
      <c r="B53" s="1504" t="s">
        <v>675</v>
      </c>
      <c r="C53" s="1505" t="s">
        <v>676</v>
      </c>
      <c r="D53" s="1485"/>
      <c r="E53" s="1491" t="s">
        <v>677</v>
      </c>
      <c r="F53" s="1487" t="s">
        <v>678</v>
      </c>
      <c r="G53" s="1485"/>
      <c r="H53" s="1497" t="s">
        <v>679</v>
      </c>
      <c r="I53" s="1498" t="s">
        <v>680</v>
      </c>
      <c r="J53" s="1485"/>
      <c r="K53" s="1491" t="s">
        <v>681</v>
      </c>
      <c r="L53" s="1487" t="s">
        <v>682</v>
      </c>
      <c r="M53" s="1508"/>
    </row>
    <row r="54" ht="16.5" spans="1:13">
      <c r="A54" s="1488"/>
      <c r="B54" s="1506" t="s">
        <v>683</v>
      </c>
      <c r="C54" s="1490" t="s">
        <v>684</v>
      </c>
      <c r="D54" s="1485"/>
      <c r="E54" s="1491" t="s">
        <v>685</v>
      </c>
      <c r="F54" s="1500" t="s">
        <v>686</v>
      </c>
      <c r="G54" s="1485"/>
      <c r="H54" s="1497" t="s">
        <v>687</v>
      </c>
      <c r="I54" s="1498" t="s">
        <v>688</v>
      </c>
      <c r="J54" s="1485"/>
      <c r="K54" s="1497" t="s">
        <v>689</v>
      </c>
      <c r="L54" s="1498" t="s">
        <v>690</v>
      </c>
      <c r="M54" s="1508"/>
    </row>
    <row r="55" ht="33.75" spans="1:13">
      <c r="A55" s="1488"/>
      <c r="B55" s="1501" t="s">
        <v>691</v>
      </c>
      <c r="C55" s="1490" t="s">
        <v>692</v>
      </c>
      <c r="D55" s="1485"/>
      <c r="E55" s="1497" t="s">
        <v>693</v>
      </c>
      <c r="F55" s="1498" t="s">
        <v>694</v>
      </c>
      <c r="G55" s="1485">
        <v>24</v>
      </c>
      <c r="H55" s="1491" t="s">
        <v>695</v>
      </c>
      <c r="I55" s="1487" t="s">
        <v>696</v>
      </c>
      <c r="J55" s="1485"/>
      <c r="K55" s="1496" t="s">
        <v>697</v>
      </c>
      <c r="L55" s="1487" t="s">
        <v>698</v>
      </c>
      <c r="M55" s="1508"/>
    </row>
    <row r="56" ht="36" spans="1:13">
      <c r="A56" s="1488"/>
      <c r="B56" s="1507" t="s">
        <v>699</v>
      </c>
      <c r="C56" s="1490" t="s">
        <v>700</v>
      </c>
      <c r="D56" s="1488">
        <v>18</v>
      </c>
      <c r="E56" s="1489" t="s">
        <v>701</v>
      </c>
      <c r="F56" s="1490" t="s">
        <v>702</v>
      </c>
      <c r="G56" s="1485"/>
      <c r="H56" s="1497" t="s">
        <v>703</v>
      </c>
      <c r="I56" s="1500" t="s">
        <v>704</v>
      </c>
      <c r="J56" s="1485"/>
      <c r="K56" s="1491" t="s">
        <v>705</v>
      </c>
      <c r="L56" s="1487" t="s">
        <v>706</v>
      </c>
      <c r="M56" s="1508"/>
    </row>
    <row r="57" ht="24" spans="1:13">
      <c r="A57" s="1488">
        <v>12</v>
      </c>
      <c r="B57" s="1501" t="s">
        <v>707</v>
      </c>
      <c r="C57" s="1490" t="s">
        <v>708</v>
      </c>
      <c r="D57" s="1485">
        <v>19</v>
      </c>
      <c r="E57" s="1491" t="s">
        <v>709</v>
      </c>
      <c r="F57" s="1487" t="s">
        <v>710</v>
      </c>
      <c r="G57" s="1485"/>
      <c r="H57" s="1491" t="s">
        <v>711</v>
      </c>
      <c r="I57" s="1487" t="s">
        <v>712</v>
      </c>
      <c r="J57" s="1511">
        <v>29</v>
      </c>
      <c r="K57" s="1512" t="s">
        <v>713</v>
      </c>
      <c r="L57" s="1512" t="s">
        <v>248</v>
      </c>
      <c r="M57" s="1508"/>
    </row>
    <row r="58" spans="1:13">
      <c r="A58" s="1488"/>
      <c r="B58" s="1501" t="s">
        <v>714</v>
      </c>
      <c r="C58" s="1490" t="s">
        <v>715</v>
      </c>
      <c r="D58" s="1485"/>
      <c r="E58" s="1491" t="s">
        <v>716</v>
      </c>
      <c r="F58" s="1487" t="s">
        <v>717</v>
      </c>
      <c r="G58" s="1485"/>
      <c r="H58" s="1491" t="s">
        <v>718</v>
      </c>
      <c r="I58" s="1487" t="s">
        <v>719</v>
      </c>
      <c r="J58" s="1488"/>
      <c r="K58" s="1494"/>
      <c r="L58" s="1513"/>
      <c r="M58" s="1508"/>
    </row>
    <row r="59" spans="1:13">
      <c r="A59" s="1488"/>
      <c r="B59" s="1501" t="s">
        <v>720</v>
      </c>
      <c r="C59" s="1490" t="s">
        <v>721</v>
      </c>
      <c r="D59" s="1485"/>
      <c r="E59" s="1491" t="s">
        <v>722</v>
      </c>
      <c r="F59" s="1487" t="s">
        <v>723</v>
      </c>
      <c r="G59" s="1485"/>
      <c r="H59" s="1491" t="s">
        <v>724</v>
      </c>
      <c r="I59" s="1487" t="s">
        <v>725</v>
      </c>
      <c r="J59" s="1488"/>
      <c r="K59" s="1501"/>
      <c r="L59" s="1490"/>
      <c r="M59" s="150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workbookViewId="0">
      <selection activeCell="J16" sqref="J1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49"/>
      <c r="B1" s="596" t="s">
        <v>95</v>
      </c>
      <c r="C1" s="596"/>
      <c r="D1" s="596"/>
      <c r="E1" s="596"/>
      <c r="F1" s="596"/>
      <c r="G1" s="596"/>
      <c r="H1" s="596"/>
      <c r="I1" s="596"/>
      <c r="J1" s="596"/>
      <c r="K1" s="596"/>
      <c r="L1" s="596"/>
      <c r="M1" s="596"/>
      <c r="N1" s="596"/>
      <c r="O1" s="596"/>
      <c r="P1" s="596"/>
      <c r="Q1" s="596"/>
      <c r="R1" s="596"/>
      <c r="S1" s="596"/>
    </row>
    <row r="2" ht="18.75" spans="1:19">
      <c r="A2" s="1449"/>
      <c r="B2" s="32" t="s">
        <v>216</v>
      </c>
      <c r="C2" s="32"/>
      <c r="D2" s="32"/>
      <c r="E2" s="32"/>
      <c r="F2" s="32"/>
      <c r="G2" s="32"/>
      <c r="H2" s="32"/>
      <c r="I2" s="32"/>
      <c r="J2" s="32"/>
      <c r="K2" s="32"/>
      <c r="L2" s="32"/>
      <c r="M2" s="32"/>
      <c r="N2" s="32"/>
      <c r="O2" s="32"/>
      <c r="P2" s="32"/>
      <c r="Q2" s="32"/>
      <c r="R2" s="32"/>
      <c r="S2" s="32"/>
    </row>
    <row r="3" spans="1:19">
      <c r="A3" s="1449"/>
      <c r="B3" s="1230" t="s">
        <v>726</v>
      </c>
      <c r="C3" s="1231"/>
      <c r="D3" s="1231"/>
      <c r="E3" s="1231"/>
      <c r="F3" s="1231"/>
      <c r="G3" s="1231"/>
      <c r="H3" s="1231"/>
      <c r="I3" s="1231"/>
      <c r="J3" s="1231"/>
      <c r="K3" s="1231"/>
      <c r="L3" s="1231"/>
      <c r="M3" s="1231"/>
      <c r="N3" s="1231"/>
      <c r="O3" s="1231"/>
      <c r="P3" s="1231"/>
      <c r="Q3" s="1231"/>
      <c r="R3" s="1231"/>
      <c r="S3" s="1231"/>
    </row>
    <row r="4" ht="35.25" spans="1:19">
      <c r="A4" s="1450"/>
      <c r="B4" s="1451" t="s">
        <v>727</v>
      </c>
      <c r="C4" s="1451"/>
      <c r="D4" s="1451"/>
      <c r="E4" s="1451"/>
      <c r="F4" s="1451"/>
      <c r="G4" s="1451"/>
      <c r="H4" s="1451"/>
      <c r="I4" s="1451"/>
      <c r="J4" s="1451"/>
      <c r="K4" s="1451"/>
      <c r="L4" s="1451"/>
      <c r="M4" s="1451"/>
      <c r="N4" s="1451"/>
      <c r="O4" s="1451"/>
      <c r="P4" s="1451"/>
      <c r="Q4" s="1452"/>
      <c r="R4" s="1475" t="s">
        <v>99</v>
      </c>
      <c r="S4" s="1464"/>
    </row>
    <row r="5" ht="25.5" spans="1:19">
      <c r="A5" s="1450"/>
      <c r="B5" s="1452"/>
      <c r="C5" s="1452"/>
      <c r="D5" s="1453"/>
      <c r="E5" s="1453"/>
      <c r="F5" s="1450"/>
      <c r="G5" s="1453" t="s">
        <v>728</v>
      </c>
      <c r="H5" s="1453"/>
      <c r="I5" s="1453"/>
      <c r="J5" s="1452"/>
      <c r="K5" s="1452"/>
      <c r="L5" s="1452"/>
      <c r="M5" s="1452"/>
      <c r="N5" s="1471"/>
      <c r="O5" s="1471"/>
      <c r="P5" s="1471"/>
      <c r="Q5" s="1471"/>
      <c r="R5" s="1465"/>
      <c r="S5" s="1464"/>
    </row>
    <row r="6" ht="27" spans="1:19">
      <c r="A6" s="1454" t="s">
        <v>219</v>
      </c>
      <c r="B6" s="1455" t="s">
        <v>729</v>
      </c>
      <c r="C6" s="1455" t="s">
        <v>730</v>
      </c>
      <c r="D6" s="1455" t="s">
        <v>731</v>
      </c>
      <c r="E6" s="1455" t="s">
        <v>732</v>
      </c>
      <c r="F6" s="1455" t="s">
        <v>733</v>
      </c>
      <c r="G6" s="1455" t="s">
        <v>734</v>
      </c>
      <c r="H6" s="1455" t="s">
        <v>735</v>
      </c>
      <c r="I6" s="1455" t="s">
        <v>736</v>
      </c>
      <c r="J6" s="1455" t="s">
        <v>737</v>
      </c>
      <c r="K6" s="1455" t="s">
        <v>738</v>
      </c>
      <c r="L6" s="1472" t="s">
        <v>739</v>
      </c>
      <c r="M6" s="1472" t="s">
        <v>740</v>
      </c>
      <c r="N6" s="1472" t="s">
        <v>741</v>
      </c>
      <c r="O6" s="1472" t="s">
        <v>742</v>
      </c>
      <c r="P6" s="1472" t="s">
        <v>743</v>
      </c>
      <c r="Q6" s="1472" t="s">
        <v>744</v>
      </c>
      <c r="R6" s="1476" t="s">
        <v>745</v>
      </c>
      <c r="S6" s="1477" t="s">
        <v>746</v>
      </c>
    </row>
    <row r="7" ht="24" customHeight="1" spans="1:19">
      <c r="A7" s="1456">
        <v>1</v>
      </c>
      <c r="B7" s="1457" t="s">
        <v>222</v>
      </c>
      <c r="C7" s="1458">
        <v>66</v>
      </c>
      <c r="D7" s="1458">
        <v>19</v>
      </c>
      <c r="E7" s="1458">
        <v>40</v>
      </c>
      <c r="F7" s="1458">
        <v>38</v>
      </c>
      <c r="G7" s="1458">
        <v>36.5</v>
      </c>
      <c r="H7" s="1458">
        <v>33</v>
      </c>
      <c r="I7" s="1461">
        <v>32</v>
      </c>
      <c r="J7" s="1461">
        <v>31.5</v>
      </c>
      <c r="K7" s="1461">
        <v>31</v>
      </c>
      <c r="L7" s="1461">
        <v>31</v>
      </c>
      <c r="M7" s="1461">
        <v>30.5</v>
      </c>
      <c r="N7" s="1461">
        <v>30.5</v>
      </c>
      <c r="O7" s="1461">
        <v>30.5</v>
      </c>
      <c r="P7" s="1461">
        <v>31.5</v>
      </c>
      <c r="Q7" s="1461">
        <v>32.5</v>
      </c>
      <c r="R7" s="1461" t="s">
        <v>251</v>
      </c>
      <c r="S7" s="1478" t="s">
        <v>747</v>
      </c>
    </row>
    <row r="8" ht="23.25" customHeight="1" spans="1:19">
      <c r="A8" s="1456">
        <v>2</v>
      </c>
      <c r="B8" s="1459" t="s">
        <v>370</v>
      </c>
      <c r="C8" s="1460">
        <v>178</v>
      </c>
      <c r="D8" s="1460">
        <v>54</v>
      </c>
      <c r="E8" s="1460">
        <v>101</v>
      </c>
      <c r="F8" s="1460">
        <v>82</v>
      </c>
      <c r="G8" s="1460">
        <v>74</v>
      </c>
      <c r="H8" s="1460">
        <v>69</v>
      </c>
      <c r="I8" s="1460">
        <v>75</v>
      </c>
      <c r="J8" s="1460">
        <v>77</v>
      </c>
      <c r="K8" s="1460">
        <v>78</v>
      </c>
      <c r="L8" s="1460">
        <v>78</v>
      </c>
      <c r="M8" s="1460">
        <v>79</v>
      </c>
      <c r="N8" s="1460">
        <v>79</v>
      </c>
      <c r="O8" s="1460">
        <v>79.5</v>
      </c>
      <c r="P8" s="1460">
        <v>79.5</v>
      </c>
      <c r="Q8" s="1460" t="s">
        <v>251</v>
      </c>
      <c r="R8" s="1461" t="s">
        <v>251</v>
      </c>
      <c r="S8" s="1477" t="s">
        <v>747</v>
      </c>
    </row>
    <row r="9" ht="21" customHeight="1" spans="1:19">
      <c r="A9" s="1456">
        <v>3</v>
      </c>
      <c r="B9" s="1459" t="s">
        <v>748</v>
      </c>
      <c r="C9" s="1461">
        <v>152</v>
      </c>
      <c r="D9" s="1461">
        <v>42</v>
      </c>
      <c r="E9" s="1461">
        <v>95</v>
      </c>
      <c r="F9" s="1461">
        <v>80</v>
      </c>
      <c r="G9" s="1461">
        <v>71</v>
      </c>
      <c r="H9" s="1461">
        <v>59</v>
      </c>
      <c r="I9" s="1461">
        <v>55</v>
      </c>
      <c r="J9" s="1461">
        <v>54.5</v>
      </c>
      <c r="K9" s="1461">
        <v>54</v>
      </c>
      <c r="L9" s="1461">
        <v>53.5</v>
      </c>
      <c r="M9" s="1461">
        <v>53</v>
      </c>
      <c r="N9" s="1461">
        <v>52.5</v>
      </c>
      <c r="O9" s="1461">
        <v>52.5</v>
      </c>
      <c r="P9" s="1461">
        <v>52</v>
      </c>
      <c r="Q9" s="1461">
        <v>52</v>
      </c>
      <c r="R9" s="1461" t="s">
        <v>251</v>
      </c>
      <c r="S9" s="1477" t="s">
        <v>747</v>
      </c>
    </row>
    <row r="10" ht="23.25" customHeight="1" spans="1:19">
      <c r="A10" s="1456">
        <v>4</v>
      </c>
      <c r="B10" s="1459" t="s">
        <v>349</v>
      </c>
      <c r="C10" s="1462" t="s">
        <v>251</v>
      </c>
      <c r="D10" s="1462" t="s">
        <v>251</v>
      </c>
      <c r="E10" s="1462" t="s">
        <v>251</v>
      </c>
      <c r="F10" s="1462" t="s">
        <v>251</v>
      </c>
      <c r="G10" s="1462" t="s">
        <v>251</v>
      </c>
      <c r="H10" s="1462" t="s">
        <v>251</v>
      </c>
      <c r="I10" s="1462" t="s">
        <v>251</v>
      </c>
      <c r="J10" s="1462" t="s">
        <v>251</v>
      </c>
      <c r="K10" s="1462" t="s">
        <v>251</v>
      </c>
      <c r="L10" s="1462" t="s">
        <v>251</v>
      </c>
      <c r="M10" s="1462" t="s">
        <v>251</v>
      </c>
      <c r="N10" s="1462" t="s">
        <v>251</v>
      </c>
      <c r="O10" s="1462" t="s">
        <v>251</v>
      </c>
      <c r="P10" s="1462" t="s">
        <v>251</v>
      </c>
      <c r="Q10" s="1462" t="s">
        <v>251</v>
      </c>
      <c r="R10" s="1461" t="s">
        <v>251</v>
      </c>
      <c r="S10" s="1478" t="s">
        <v>749</v>
      </c>
    </row>
    <row r="11" ht="24.75" customHeight="1" spans="1:19">
      <c r="A11" s="1456">
        <v>5</v>
      </c>
      <c r="B11" s="1459" t="s">
        <v>660</v>
      </c>
      <c r="C11" s="1460" t="s">
        <v>251</v>
      </c>
      <c r="D11" s="1460" t="s">
        <v>251</v>
      </c>
      <c r="E11" s="1460">
        <v>64</v>
      </c>
      <c r="F11" s="1460">
        <v>60</v>
      </c>
      <c r="G11" s="1460">
        <v>54</v>
      </c>
      <c r="H11" s="1460">
        <v>48</v>
      </c>
      <c r="I11" s="1460">
        <v>47</v>
      </c>
      <c r="J11" s="1460">
        <v>46</v>
      </c>
      <c r="K11" s="1460">
        <v>45.5</v>
      </c>
      <c r="L11" s="1460">
        <v>45</v>
      </c>
      <c r="M11" s="1460">
        <v>45</v>
      </c>
      <c r="N11" s="1460">
        <v>45</v>
      </c>
      <c r="O11" s="1460">
        <v>45</v>
      </c>
      <c r="P11" s="1460">
        <v>45</v>
      </c>
      <c r="Q11" s="1460">
        <v>45</v>
      </c>
      <c r="R11" s="1461" t="s">
        <v>251</v>
      </c>
      <c r="S11" s="1478" t="s">
        <v>749</v>
      </c>
    </row>
    <row r="12" ht="23.25" customHeight="1" spans="1:19">
      <c r="A12" s="1456">
        <v>6</v>
      </c>
      <c r="B12" s="1459" t="s">
        <v>700</v>
      </c>
      <c r="C12" s="1460" t="s">
        <v>251</v>
      </c>
      <c r="D12" s="1460" t="s">
        <v>251</v>
      </c>
      <c r="E12" s="1460">
        <v>66</v>
      </c>
      <c r="F12" s="1460">
        <v>65</v>
      </c>
      <c r="G12" s="1460">
        <v>59</v>
      </c>
      <c r="H12" s="1460">
        <v>50</v>
      </c>
      <c r="I12" s="1460">
        <v>49</v>
      </c>
      <c r="J12" s="1460">
        <v>48.5</v>
      </c>
      <c r="K12" s="1460">
        <v>48</v>
      </c>
      <c r="L12" s="1460">
        <v>47.5</v>
      </c>
      <c r="M12" s="1460">
        <v>49.5</v>
      </c>
      <c r="N12" s="1460">
        <v>49.5</v>
      </c>
      <c r="O12" s="1460">
        <v>49.5</v>
      </c>
      <c r="P12" s="1460">
        <v>47</v>
      </c>
      <c r="Q12" s="1460">
        <v>47</v>
      </c>
      <c r="R12" s="1461" t="s">
        <v>251</v>
      </c>
      <c r="S12" s="1478" t="s">
        <v>747</v>
      </c>
    </row>
    <row r="13" ht="21.75" customHeight="1" spans="1:19">
      <c r="A13" s="1456">
        <v>7</v>
      </c>
      <c r="B13" s="1459" t="s">
        <v>668</v>
      </c>
      <c r="C13" s="1460" t="s">
        <v>251</v>
      </c>
      <c r="D13" s="1460" t="s">
        <v>251</v>
      </c>
      <c r="E13" s="1460" t="s">
        <v>251</v>
      </c>
      <c r="F13" s="1460">
        <v>57</v>
      </c>
      <c r="G13" s="1460">
        <v>53</v>
      </c>
      <c r="H13" s="1460">
        <v>46</v>
      </c>
      <c r="I13" s="1460">
        <v>44</v>
      </c>
      <c r="J13" s="1460">
        <v>43.5</v>
      </c>
      <c r="K13" s="1460">
        <v>43.5</v>
      </c>
      <c r="L13" s="1460">
        <v>43.5</v>
      </c>
      <c r="M13" s="1460">
        <v>43.5</v>
      </c>
      <c r="N13" s="1460">
        <v>43.5</v>
      </c>
      <c r="O13" s="1460">
        <v>43.5</v>
      </c>
      <c r="P13" s="1460">
        <v>43.5</v>
      </c>
      <c r="Q13" s="1460">
        <v>43.5</v>
      </c>
      <c r="R13" s="1461" t="s">
        <v>251</v>
      </c>
      <c r="S13" s="1478" t="s">
        <v>749</v>
      </c>
    </row>
    <row r="14" ht="25.5" customHeight="1" spans="1:19">
      <c r="A14" s="1456">
        <v>8</v>
      </c>
      <c r="B14" s="1459" t="s">
        <v>248</v>
      </c>
      <c r="C14" s="1460" t="s">
        <v>251</v>
      </c>
      <c r="D14" s="1460" t="s">
        <v>251</v>
      </c>
      <c r="E14" s="1460" t="s">
        <v>251</v>
      </c>
      <c r="F14" s="1460" t="s">
        <v>251</v>
      </c>
      <c r="G14" s="1460" t="s">
        <v>251</v>
      </c>
      <c r="H14" s="1462" t="s">
        <v>251</v>
      </c>
      <c r="I14" s="1473">
        <v>51</v>
      </c>
      <c r="J14" s="1473">
        <v>51</v>
      </c>
      <c r="K14" s="1473">
        <v>51</v>
      </c>
      <c r="L14" s="1473">
        <v>51</v>
      </c>
      <c r="M14" s="1473">
        <v>51</v>
      </c>
      <c r="N14" s="1473">
        <v>51</v>
      </c>
      <c r="O14" s="1473">
        <v>51</v>
      </c>
      <c r="P14" s="1473">
        <v>50.5</v>
      </c>
      <c r="Q14" s="1473">
        <v>50.5</v>
      </c>
      <c r="R14" s="1461" t="s">
        <v>251</v>
      </c>
      <c r="S14" s="1478" t="s">
        <v>747</v>
      </c>
    </row>
    <row r="15" ht="25.5" customHeight="1" spans="1:19">
      <c r="A15" s="1456">
        <v>9</v>
      </c>
      <c r="B15" s="1459" t="s">
        <v>228</v>
      </c>
      <c r="C15" s="1460" t="s">
        <v>251</v>
      </c>
      <c r="D15" s="1460" t="s">
        <v>251</v>
      </c>
      <c r="E15" s="1460">
        <v>82</v>
      </c>
      <c r="F15" s="1460">
        <v>67</v>
      </c>
      <c r="G15" s="1460">
        <v>61</v>
      </c>
      <c r="H15" s="1462">
        <v>59</v>
      </c>
      <c r="I15" s="1462">
        <v>55</v>
      </c>
      <c r="J15" s="1462">
        <v>54</v>
      </c>
      <c r="K15" s="1462">
        <v>52.5</v>
      </c>
      <c r="L15" s="1462">
        <v>52</v>
      </c>
      <c r="M15" s="1462">
        <v>52</v>
      </c>
      <c r="N15" s="1462">
        <v>52</v>
      </c>
      <c r="O15" s="1462">
        <v>52</v>
      </c>
      <c r="P15" s="1462">
        <v>52</v>
      </c>
      <c r="Q15" s="1462">
        <v>53</v>
      </c>
      <c r="R15" s="1461" t="s">
        <v>251</v>
      </c>
      <c r="S15" s="1478" t="s">
        <v>747</v>
      </c>
    </row>
    <row r="16" ht="30.75" customHeight="1" spans="1:19">
      <c r="A16" s="1456">
        <v>10</v>
      </c>
      <c r="B16" s="1459" t="s">
        <v>750</v>
      </c>
      <c r="C16" s="1460" t="s">
        <v>251</v>
      </c>
      <c r="D16" s="1460" t="s">
        <v>251</v>
      </c>
      <c r="E16" s="1463">
        <v>75</v>
      </c>
      <c r="F16" s="1463">
        <v>60</v>
      </c>
      <c r="G16" s="1463">
        <v>55</v>
      </c>
      <c r="H16" s="1463">
        <v>51</v>
      </c>
      <c r="I16" s="1463">
        <v>47</v>
      </c>
      <c r="J16" s="1463">
        <v>45.5</v>
      </c>
      <c r="K16" s="1463">
        <v>44</v>
      </c>
      <c r="L16" s="1463">
        <v>43</v>
      </c>
      <c r="M16" s="1463">
        <v>39</v>
      </c>
      <c r="N16" s="1463">
        <v>38.5</v>
      </c>
      <c r="O16" s="1463">
        <v>38.5</v>
      </c>
      <c r="P16" s="1463">
        <v>38</v>
      </c>
      <c r="Q16" s="1463">
        <v>37.5</v>
      </c>
      <c r="R16" s="1461" t="s">
        <v>251</v>
      </c>
      <c r="S16" s="1478" t="s">
        <v>747</v>
      </c>
    </row>
    <row r="17" ht="30.75" customHeight="1" spans="1:19">
      <c r="A17" s="1456">
        <v>11</v>
      </c>
      <c r="B17" s="1459" t="s">
        <v>652</v>
      </c>
      <c r="C17" s="1460">
        <v>134</v>
      </c>
      <c r="D17" s="1460">
        <v>30</v>
      </c>
      <c r="E17" s="1460">
        <v>55</v>
      </c>
      <c r="F17" s="1460">
        <v>53</v>
      </c>
      <c r="G17" s="1460">
        <v>52.5</v>
      </c>
      <c r="H17" s="1460">
        <v>52</v>
      </c>
      <c r="I17" s="1460">
        <v>51</v>
      </c>
      <c r="J17" s="1460">
        <v>50</v>
      </c>
      <c r="K17" s="1460">
        <v>49.5</v>
      </c>
      <c r="L17" s="1460">
        <v>49.5</v>
      </c>
      <c r="M17" s="1460">
        <v>49</v>
      </c>
      <c r="N17" s="1460">
        <v>49</v>
      </c>
      <c r="O17" s="1460">
        <v>49</v>
      </c>
      <c r="P17" s="1460">
        <v>49</v>
      </c>
      <c r="Q17" s="1460">
        <v>49</v>
      </c>
      <c r="R17" s="1461" t="s">
        <v>251</v>
      </c>
      <c r="S17" s="1477" t="s">
        <v>747</v>
      </c>
    </row>
    <row r="18" ht="24" customHeight="1" spans="1:19">
      <c r="A18" s="1456">
        <v>12</v>
      </c>
      <c r="B18" s="1459" t="s">
        <v>506</v>
      </c>
      <c r="C18" s="1460" t="s">
        <v>251</v>
      </c>
      <c r="D18" s="1460" t="s">
        <v>251</v>
      </c>
      <c r="E18" s="1460" t="s">
        <v>251</v>
      </c>
      <c r="F18" s="1460" t="s">
        <v>251</v>
      </c>
      <c r="G18" s="1460" t="s">
        <v>251</v>
      </c>
      <c r="H18" s="1460" t="s">
        <v>251</v>
      </c>
      <c r="I18" s="1460" t="s">
        <v>251</v>
      </c>
      <c r="J18" s="1460" t="s">
        <v>251</v>
      </c>
      <c r="K18" s="1460" t="s">
        <v>251</v>
      </c>
      <c r="L18" s="1460" t="s">
        <v>251</v>
      </c>
      <c r="M18" s="1460" t="s">
        <v>251</v>
      </c>
      <c r="N18" s="1460" t="s">
        <v>251</v>
      </c>
      <c r="O18" s="1460" t="s">
        <v>251</v>
      </c>
      <c r="P18" s="1460" t="s">
        <v>251</v>
      </c>
      <c r="Q18" s="1460" t="s">
        <v>251</v>
      </c>
      <c r="R18" s="1461" t="s">
        <v>251</v>
      </c>
      <c r="S18" s="1477" t="s">
        <v>749</v>
      </c>
    </row>
    <row r="19" ht="23.25" customHeight="1" spans="1:19">
      <c r="A19" s="1456">
        <v>13</v>
      </c>
      <c r="B19" s="1459" t="s">
        <v>751</v>
      </c>
      <c r="C19" s="1460" t="s">
        <v>251</v>
      </c>
      <c r="D19" s="1460" t="s">
        <v>251</v>
      </c>
      <c r="E19" s="1460" t="s">
        <v>251</v>
      </c>
      <c r="F19" s="1460" t="s">
        <v>251</v>
      </c>
      <c r="G19" s="1460" t="s">
        <v>251</v>
      </c>
      <c r="H19" s="1460" t="s">
        <v>251</v>
      </c>
      <c r="I19" s="1460" t="s">
        <v>251</v>
      </c>
      <c r="J19" s="1460" t="s">
        <v>251</v>
      </c>
      <c r="K19" s="1460" t="s">
        <v>251</v>
      </c>
      <c r="L19" s="1460" t="s">
        <v>251</v>
      </c>
      <c r="M19" s="1460" t="s">
        <v>251</v>
      </c>
      <c r="N19" s="1460" t="s">
        <v>251</v>
      </c>
      <c r="O19" s="1460" t="s">
        <v>251</v>
      </c>
      <c r="P19" s="1460" t="s">
        <v>251</v>
      </c>
      <c r="Q19" s="1460" t="s">
        <v>251</v>
      </c>
      <c r="R19" s="1460" t="s">
        <v>251</v>
      </c>
      <c r="S19" s="1477" t="s">
        <v>749</v>
      </c>
    </row>
    <row r="20" ht="24" customHeight="1" spans="1:19">
      <c r="A20" s="1456">
        <v>14</v>
      </c>
      <c r="B20" s="1459" t="s">
        <v>654</v>
      </c>
      <c r="C20" s="1460" t="s">
        <v>251</v>
      </c>
      <c r="D20" s="1460" t="s">
        <v>251</v>
      </c>
      <c r="E20" s="1460" t="s">
        <v>251</v>
      </c>
      <c r="F20" s="1460" t="s">
        <v>251</v>
      </c>
      <c r="G20" s="1460" t="s">
        <v>251</v>
      </c>
      <c r="H20" s="1460" t="s">
        <v>251</v>
      </c>
      <c r="I20" s="1460">
        <v>50</v>
      </c>
      <c r="J20" s="1460">
        <v>49.5</v>
      </c>
      <c r="K20" s="1460">
        <v>49</v>
      </c>
      <c r="L20" s="1460">
        <v>48.5</v>
      </c>
      <c r="M20" s="1460">
        <v>48</v>
      </c>
      <c r="N20" s="1460">
        <v>48</v>
      </c>
      <c r="O20" s="1460">
        <v>48</v>
      </c>
      <c r="P20" s="1460">
        <v>48</v>
      </c>
      <c r="Q20" s="1460">
        <v>48</v>
      </c>
      <c r="R20" s="1461" t="s">
        <v>251</v>
      </c>
      <c r="S20" s="1477" t="s">
        <v>747</v>
      </c>
    </row>
    <row r="21" ht="24" customHeight="1" spans="1:19">
      <c r="A21" s="1456">
        <v>15</v>
      </c>
      <c r="B21" s="1459" t="s">
        <v>354</v>
      </c>
      <c r="C21" s="1460">
        <v>145</v>
      </c>
      <c r="D21" s="1460">
        <v>39</v>
      </c>
      <c r="E21" s="1460">
        <v>78</v>
      </c>
      <c r="F21" s="1460">
        <v>77</v>
      </c>
      <c r="G21" s="1460">
        <v>76</v>
      </c>
      <c r="H21" s="1460">
        <v>75</v>
      </c>
      <c r="I21" s="1460">
        <v>74</v>
      </c>
      <c r="J21" s="1460">
        <v>73.5</v>
      </c>
      <c r="K21" s="1460">
        <v>73</v>
      </c>
      <c r="L21" s="1460">
        <v>73</v>
      </c>
      <c r="M21" s="1460">
        <v>72.5</v>
      </c>
      <c r="N21" s="1460">
        <v>72.5</v>
      </c>
      <c r="O21" s="1460">
        <v>72.5</v>
      </c>
      <c r="P21" s="1460">
        <v>73</v>
      </c>
      <c r="Q21" s="1460" t="s">
        <v>251</v>
      </c>
      <c r="R21" s="1461" t="s">
        <v>251</v>
      </c>
      <c r="S21" s="1478" t="s">
        <v>747</v>
      </c>
    </row>
    <row r="22" ht="24" customHeight="1" spans="1:19">
      <c r="A22" s="1456">
        <v>16</v>
      </c>
      <c r="B22" s="1459" t="s">
        <v>327</v>
      </c>
      <c r="C22" s="1460" t="s">
        <v>251</v>
      </c>
      <c r="D22" s="1460" t="s">
        <v>251</v>
      </c>
      <c r="E22" s="1460">
        <v>84</v>
      </c>
      <c r="F22" s="1460">
        <v>83.5</v>
      </c>
      <c r="G22" s="1460">
        <v>83.5</v>
      </c>
      <c r="H22" s="1460">
        <v>83</v>
      </c>
      <c r="I22" s="1460">
        <v>78</v>
      </c>
      <c r="J22" s="1460">
        <v>73</v>
      </c>
      <c r="K22" s="1460">
        <v>71</v>
      </c>
      <c r="L22" s="1460">
        <v>70.5</v>
      </c>
      <c r="M22" s="1460">
        <v>70</v>
      </c>
      <c r="N22" s="1460">
        <v>69.5</v>
      </c>
      <c r="O22" s="1460">
        <v>69.5</v>
      </c>
      <c r="P22" s="1460">
        <v>69</v>
      </c>
      <c r="Q22" s="1460">
        <v>69</v>
      </c>
      <c r="R22" s="1461" t="s">
        <v>251</v>
      </c>
      <c r="S22" s="1478" t="s">
        <v>747</v>
      </c>
    </row>
    <row r="23" ht="24" customHeight="1" spans="1:19">
      <c r="A23" s="1456">
        <v>17</v>
      </c>
      <c r="B23" s="1459" t="s">
        <v>752</v>
      </c>
      <c r="C23" s="1460" t="s">
        <v>251</v>
      </c>
      <c r="D23" s="1460" t="s">
        <v>251</v>
      </c>
      <c r="E23" s="1460" t="s">
        <v>251</v>
      </c>
      <c r="F23" s="1460" t="s">
        <v>251</v>
      </c>
      <c r="G23" s="1460" t="s">
        <v>251</v>
      </c>
      <c r="H23" s="1460" t="s">
        <v>251</v>
      </c>
      <c r="I23" s="1460" t="s">
        <v>251</v>
      </c>
      <c r="J23" s="1460" t="s">
        <v>251</v>
      </c>
      <c r="K23" s="1460" t="s">
        <v>251</v>
      </c>
      <c r="L23" s="1460" t="s">
        <v>251</v>
      </c>
      <c r="M23" s="1460" t="s">
        <v>251</v>
      </c>
      <c r="N23" s="1460" t="s">
        <v>251</v>
      </c>
      <c r="O23" s="1460" t="s">
        <v>251</v>
      </c>
      <c r="P23" s="1460" t="s">
        <v>251</v>
      </c>
      <c r="Q23" s="1460" t="s">
        <v>251</v>
      </c>
      <c r="R23" s="1461" t="s">
        <v>251</v>
      </c>
      <c r="S23" s="1479" t="s">
        <v>749</v>
      </c>
    </row>
    <row r="24" ht="31" customHeight="1" spans="1:19">
      <c r="A24" s="1456">
        <v>18</v>
      </c>
      <c r="B24" s="1459" t="s">
        <v>301</v>
      </c>
      <c r="C24" s="1460">
        <v>113</v>
      </c>
      <c r="D24" s="1460">
        <v>20</v>
      </c>
      <c r="E24" s="1460">
        <v>51</v>
      </c>
      <c r="F24" s="1460">
        <v>48</v>
      </c>
      <c r="G24" s="1460">
        <v>49</v>
      </c>
      <c r="H24" s="1460">
        <v>49.5</v>
      </c>
      <c r="I24" s="1460">
        <v>58</v>
      </c>
      <c r="J24" s="1460">
        <v>58</v>
      </c>
      <c r="K24" s="1460">
        <v>57.5</v>
      </c>
      <c r="L24" s="1460">
        <v>57.5</v>
      </c>
      <c r="M24" s="1460">
        <v>57.5</v>
      </c>
      <c r="N24" s="1460">
        <v>57.5</v>
      </c>
      <c r="O24" s="1460">
        <v>57.5</v>
      </c>
      <c r="P24" s="1460">
        <v>57.5</v>
      </c>
      <c r="Q24" s="1460">
        <v>57.5</v>
      </c>
      <c r="R24" s="1461" t="s">
        <v>251</v>
      </c>
      <c r="S24" s="1479" t="s">
        <v>749</v>
      </c>
    </row>
    <row r="25" ht="22" customHeight="1" spans="1:19">
      <c r="A25" s="1464" t="s">
        <v>753</v>
      </c>
      <c r="B25" s="1465" t="s">
        <v>754</v>
      </c>
      <c r="C25" s="1465"/>
      <c r="D25" s="1465"/>
      <c r="E25" s="1465"/>
      <c r="F25" s="1465"/>
      <c r="G25" s="1465"/>
      <c r="H25" s="1465"/>
      <c r="I25" s="1450"/>
      <c r="J25" s="1450"/>
      <c r="K25" s="1450"/>
      <c r="L25" s="1450"/>
      <c r="M25" s="1450"/>
      <c r="N25" s="1450"/>
      <c r="O25" s="1450"/>
      <c r="P25" s="1450"/>
      <c r="Q25" s="1450"/>
      <c r="R25" s="1464"/>
      <c r="S25" s="1464"/>
    </row>
    <row r="26" spans="1:19">
      <c r="A26" s="1466" t="s">
        <v>755</v>
      </c>
      <c r="B26" s="1464"/>
      <c r="C26" s="1464"/>
      <c r="D26" s="1464"/>
      <c r="E26" s="1464"/>
      <c r="F26" s="1464"/>
      <c r="G26" s="1464"/>
      <c r="H26" s="1464"/>
      <c r="I26" s="1464"/>
      <c r="J26" s="1464"/>
      <c r="K26" s="1464"/>
      <c r="L26" s="1464"/>
      <c r="M26" s="1464"/>
      <c r="N26" s="1464"/>
      <c r="O26" s="1464"/>
      <c r="P26" s="1464"/>
      <c r="Q26" s="1464"/>
      <c r="R26" s="1464"/>
      <c r="S26" s="1464"/>
    </row>
    <row r="27" spans="1:19">
      <c r="A27" s="1466" t="s">
        <v>756</v>
      </c>
      <c r="B27" s="1464"/>
      <c r="C27" s="1464"/>
      <c r="D27" s="1464"/>
      <c r="E27" s="1464"/>
      <c r="F27" s="1464"/>
      <c r="G27" s="1464"/>
      <c r="H27" s="1464"/>
      <c r="I27" s="1464"/>
      <c r="J27" s="1464"/>
      <c r="K27" s="1464"/>
      <c r="L27" s="1464"/>
      <c r="M27" s="1464"/>
      <c r="N27" s="1464"/>
      <c r="O27" s="1464"/>
      <c r="P27" s="1464"/>
      <c r="Q27" s="1464"/>
      <c r="R27" s="1464"/>
      <c r="S27" s="1464"/>
    </row>
    <row r="28" spans="1:19">
      <c r="A28" s="1464" t="s">
        <v>757</v>
      </c>
      <c r="B28" s="1464"/>
      <c r="C28" s="1464"/>
      <c r="D28" s="1464"/>
      <c r="E28" s="1464"/>
      <c r="F28" s="1464"/>
      <c r="G28" s="1464"/>
      <c r="H28" s="1464"/>
      <c r="I28" s="1464"/>
      <c r="J28" s="1464"/>
      <c r="K28" s="1464"/>
      <c r="L28" s="1464"/>
      <c r="M28" s="1464"/>
      <c r="N28" s="1464"/>
      <c r="O28" s="1464"/>
      <c r="P28" s="1464"/>
      <c r="Q28" s="1464"/>
      <c r="R28" s="1464"/>
      <c r="S28" s="1464"/>
    </row>
    <row r="29" spans="1:19">
      <c r="A29" s="1466" t="s">
        <v>758</v>
      </c>
      <c r="B29" s="1464"/>
      <c r="C29" s="1464"/>
      <c r="D29" s="1464"/>
      <c r="E29" s="1464"/>
      <c r="F29" s="1464"/>
      <c r="G29" s="1464"/>
      <c r="H29" s="1464"/>
      <c r="I29" s="1464"/>
      <c r="J29" s="1464"/>
      <c r="K29" s="1464"/>
      <c r="L29" s="1464"/>
      <c r="M29" s="1464"/>
      <c r="N29" s="1464"/>
      <c r="O29" s="1464"/>
      <c r="P29" s="1464"/>
      <c r="Q29" s="1464"/>
      <c r="R29" s="1464"/>
      <c r="S29" s="1464"/>
    </row>
    <row r="30" spans="1:19">
      <c r="A30" s="1464" t="s">
        <v>759</v>
      </c>
      <c r="B30" s="1464"/>
      <c r="C30" s="1464"/>
      <c r="D30" s="1464"/>
      <c r="E30" s="1464"/>
      <c r="F30" s="1464"/>
      <c r="G30" s="1464"/>
      <c r="H30" s="1464"/>
      <c r="I30" s="1464"/>
      <c r="J30" s="1464"/>
      <c r="K30" s="1464"/>
      <c r="L30" s="1464"/>
      <c r="M30" s="1464"/>
      <c r="N30" s="1464"/>
      <c r="O30" s="1464"/>
      <c r="P30" s="1464"/>
      <c r="R30" s="1464"/>
      <c r="S30" s="1464"/>
    </row>
    <row r="31" spans="1:19">
      <c r="A31" s="1464" t="s">
        <v>760</v>
      </c>
      <c r="B31" s="1464"/>
      <c r="C31" s="1464"/>
      <c r="D31" s="1464"/>
      <c r="E31" s="1464"/>
      <c r="F31" s="1464"/>
      <c r="G31" s="1464"/>
      <c r="H31" s="1464"/>
      <c r="I31" s="1464"/>
      <c r="J31" s="1464"/>
      <c r="K31" s="1464"/>
      <c r="L31" s="1464"/>
      <c r="M31" s="1464"/>
      <c r="N31" s="1464"/>
      <c r="O31" s="1464"/>
      <c r="P31" s="1464"/>
      <c r="Q31" s="1464"/>
      <c r="R31" s="1464"/>
      <c r="S31" s="1464"/>
    </row>
    <row r="32" spans="1:19">
      <c r="A32" s="1466" t="s">
        <v>761</v>
      </c>
      <c r="B32" s="1464"/>
      <c r="C32" s="1464"/>
      <c r="D32" s="1464"/>
      <c r="E32" s="1464"/>
      <c r="F32" s="1464"/>
      <c r="G32" s="1464"/>
      <c r="H32" s="1464"/>
      <c r="I32" s="1464"/>
      <c r="J32" s="1464"/>
      <c r="K32" s="1464"/>
      <c r="L32" s="1464"/>
      <c r="M32" s="1464"/>
      <c r="N32" s="1464"/>
      <c r="O32" s="1464"/>
      <c r="P32" s="1464"/>
      <c r="Q32" s="1464"/>
      <c r="R32" s="1464"/>
      <c r="S32" s="1464"/>
    </row>
    <row r="33" spans="1:19">
      <c r="A33" s="1466" t="s">
        <v>762</v>
      </c>
      <c r="B33" s="1464"/>
      <c r="C33" s="1464"/>
      <c r="D33" s="1464"/>
      <c r="E33" s="1464"/>
      <c r="F33" s="1464"/>
      <c r="G33" s="1464"/>
      <c r="H33" s="1464"/>
      <c r="I33" s="1464"/>
      <c r="J33" s="1464"/>
      <c r="K33" s="1464"/>
      <c r="L33" s="1464"/>
      <c r="M33" s="1464"/>
      <c r="N33" s="1464"/>
      <c r="O33" s="1464"/>
      <c r="P33" s="1464"/>
      <c r="Q33" s="1464"/>
      <c r="R33" s="1464"/>
      <c r="S33" s="1464"/>
    </row>
    <row r="34" spans="1:19">
      <c r="A34" s="1466" t="s">
        <v>763</v>
      </c>
      <c r="B34" s="1464"/>
      <c r="C34" s="1464"/>
      <c r="D34" s="1464"/>
      <c r="E34" s="1464"/>
      <c r="F34" s="1464"/>
      <c r="G34" s="1464"/>
      <c r="H34" s="1464"/>
      <c r="I34" s="1464"/>
      <c r="J34" s="1464"/>
      <c r="K34" s="1464"/>
      <c r="L34" s="1464"/>
      <c r="M34" s="1464"/>
      <c r="N34" s="1464"/>
      <c r="O34" s="1464"/>
      <c r="P34" s="1464"/>
      <c r="Q34" s="1464"/>
      <c r="R34" s="1464"/>
      <c r="S34" s="1464"/>
    </row>
    <row r="35" spans="1:19">
      <c r="A35" s="1365" t="s">
        <v>764</v>
      </c>
      <c r="B35" s="1365"/>
      <c r="C35" s="1365"/>
      <c r="D35" s="1366"/>
      <c r="E35" s="1366"/>
      <c r="F35" s="1366"/>
      <c r="G35" s="1366"/>
      <c r="H35" s="1366"/>
      <c r="I35" s="329"/>
      <c r="J35" s="329"/>
      <c r="K35" s="329"/>
      <c r="L35" s="329"/>
      <c r="M35" s="1448"/>
      <c r="N35" s="1448"/>
      <c r="O35" s="1448"/>
      <c r="P35" s="1448"/>
      <c r="Q35" s="1448"/>
      <c r="R35" s="1448"/>
      <c r="S35" s="1448"/>
    </row>
    <row r="36" spans="1:19">
      <c r="A36" s="1365" t="s">
        <v>765</v>
      </c>
      <c r="B36" s="1365"/>
      <c r="C36" s="1365"/>
      <c r="D36" s="1366"/>
      <c r="E36" s="1366"/>
      <c r="F36" s="1366"/>
      <c r="G36" s="1366"/>
      <c r="H36" s="1366"/>
      <c r="I36" s="329"/>
      <c r="J36" s="329"/>
      <c r="K36" s="329"/>
      <c r="L36" s="329"/>
      <c r="M36" s="1448"/>
      <c r="N36" s="1448"/>
      <c r="O36" s="1448"/>
      <c r="P36" s="1448"/>
      <c r="Q36" s="1448"/>
      <c r="R36" s="1448"/>
      <c r="S36" s="1448"/>
    </row>
    <row r="37" spans="1:19">
      <c r="A37" s="1365" t="s">
        <v>766</v>
      </c>
      <c r="B37" s="1365"/>
      <c r="C37" s="1365"/>
      <c r="D37" s="1366"/>
      <c r="E37" s="1366"/>
      <c r="F37" s="1366"/>
      <c r="G37" s="1366"/>
      <c r="H37" s="1366"/>
      <c r="I37" s="329"/>
      <c r="J37" s="329"/>
      <c r="K37" s="329"/>
      <c r="L37" s="329"/>
      <c r="M37" s="1448"/>
      <c r="N37" s="1448"/>
      <c r="O37" s="1448"/>
      <c r="P37" s="1448"/>
      <c r="Q37" s="1448"/>
      <c r="R37" s="1448"/>
      <c r="S37" s="1448"/>
    </row>
    <row r="38" ht="15.75" spans="1:19">
      <c r="A38" s="1367" t="s">
        <v>767</v>
      </c>
      <c r="B38" s="1367"/>
      <c r="C38" s="1367"/>
      <c r="D38" s="1367"/>
      <c r="E38" s="1367"/>
      <c r="F38" s="1367"/>
      <c r="G38" s="1367"/>
      <c r="H38" s="1367"/>
      <c r="I38" s="1367"/>
      <c r="J38" s="1367"/>
      <c r="K38" s="1367"/>
      <c r="L38" s="1367"/>
      <c r="M38" s="1367"/>
      <c r="N38" s="1367"/>
      <c r="O38" s="1367"/>
      <c r="P38" s="1474"/>
      <c r="Q38" s="1474"/>
      <c r="R38" s="1480"/>
      <c r="S38" s="1480"/>
    </row>
    <row r="39" ht="15.75" spans="1:19">
      <c r="A39" s="1367" t="s">
        <v>768</v>
      </c>
      <c r="B39" s="1367"/>
      <c r="C39" s="1367"/>
      <c r="D39" s="1367"/>
      <c r="E39" s="1367"/>
      <c r="F39" s="1367"/>
      <c r="G39" s="1367"/>
      <c r="H39" s="1367"/>
      <c r="I39" s="1367"/>
      <c r="J39" s="1367"/>
      <c r="K39" s="1367"/>
      <c r="L39" s="1367"/>
      <c r="M39" s="1367"/>
      <c r="N39" s="1367"/>
      <c r="O39" s="1367"/>
      <c r="P39" s="1474"/>
      <c r="Q39" s="1474"/>
      <c r="R39" s="1480"/>
      <c r="S39" s="1480"/>
    </row>
    <row r="40" spans="1:19">
      <c r="A40" s="1368" t="s">
        <v>214</v>
      </c>
      <c r="B40" s="1368"/>
      <c r="C40" s="1368"/>
      <c r="D40" s="1368"/>
      <c r="E40" s="1368"/>
      <c r="F40" s="1368"/>
      <c r="G40" s="1368"/>
      <c r="H40" s="1368"/>
      <c r="I40" s="1368"/>
      <c r="J40" s="1368"/>
      <c r="K40" s="1368"/>
      <c r="L40" s="1368"/>
      <c r="M40" s="1368"/>
      <c r="N40" s="1368"/>
      <c r="O40" s="1368"/>
      <c r="P40" s="1368"/>
      <c r="Q40" s="1368"/>
      <c r="R40" s="1368"/>
      <c r="S40" s="1481"/>
    </row>
    <row r="41" ht="56" customHeight="1" spans="1:19">
      <c r="A41" s="1467" t="s">
        <v>769</v>
      </c>
      <c r="B41" s="1467"/>
      <c r="C41" s="1467"/>
      <c r="D41" s="1467"/>
      <c r="E41" s="1467"/>
      <c r="F41" s="1467"/>
      <c r="G41" s="1467"/>
      <c r="H41" s="1467"/>
      <c r="I41" s="1467"/>
      <c r="J41" s="1467"/>
      <c r="K41" s="1467"/>
      <c r="L41" s="1467"/>
      <c r="M41" s="1467"/>
      <c r="N41" s="1467"/>
      <c r="O41" s="1467"/>
      <c r="P41" s="1467"/>
      <c r="Q41" s="1467"/>
      <c r="R41" s="1467"/>
      <c r="S41" s="1467"/>
    </row>
    <row r="42" spans="1:19">
      <c r="A42" s="1464" t="s">
        <v>770</v>
      </c>
      <c r="B42" s="1464"/>
      <c r="C42" s="1464"/>
      <c r="D42" s="1464"/>
      <c r="E42" s="1464"/>
      <c r="F42" s="1464"/>
      <c r="G42" s="1464"/>
      <c r="H42" s="1464"/>
      <c r="I42" s="1464"/>
      <c r="J42" s="1464"/>
      <c r="K42" s="1464"/>
      <c r="L42" s="1464"/>
      <c r="M42" s="1464"/>
      <c r="N42" s="1464"/>
      <c r="O42" s="1464"/>
      <c r="P42" s="1464"/>
      <c r="Q42" s="1464"/>
      <c r="R42" s="1464"/>
      <c r="S42" s="1464"/>
    </row>
    <row r="43" spans="1:19">
      <c r="A43" s="1468"/>
      <c r="B43" s="1464"/>
      <c r="C43" s="1464"/>
      <c r="D43" s="1464"/>
      <c r="E43" s="1464"/>
      <c r="F43" s="1464"/>
      <c r="G43" s="1469"/>
      <c r="H43" s="1464"/>
      <c r="I43" s="1464"/>
      <c r="J43" s="1464"/>
      <c r="K43" s="1464"/>
      <c r="L43" s="1464"/>
      <c r="M43" s="1464"/>
      <c r="N43" s="1464"/>
      <c r="O43" s="1464"/>
      <c r="P43" s="1464"/>
      <c r="Q43" s="1464"/>
      <c r="R43" s="1464"/>
      <c r="S43" s="1464"/>
    </row>
    <row r="44" spans="1:19">
      <c r="A44" s="1468"/>
      <c r="B44" s="1464"/>
      <c r="C44" s="1464"/>
      <c r="D44" s="1464"/>
      <c r="E44" s="1464"/>
      <c r="F44" s="1464"/>
      <c r="G44" s="1469"/>
      <c r="H44" s="1464"/>
      <c r="I44" s="1464"/>
      <c r="J44" s="1464"/>
      <c r="K44" s="1464"/>
      <c r="L44" s="1464"/>
      <c r="M44" s="1464"/>
      <c r="N44" s="1464"/>
      <c r="O44" s="1464"/>
      <c r="P44" s="1464"/>
      <c r="Q44" s="1464"/>
      <c r="R44" s="1464"/>
      <c r="S44" s="1464"/>
    </row>
    <row r="45" spans="1:19">
      <c r="A45" s="1468"/>
      <c r="B45" s="1464"/>
      <c r="C45" s="1464"/>
      <c r="D45" s="1464"/>
      <c r="E45" s="1464"/>
      <c r="F45" s="1464"/>
      <c r="G45" s="1469"/>
      <c r="H45" s="1464"/>
      <c r="I45" s="1464"/>
      <c r="J45" s="1464"/>
      <c r="K45" s="1464"/>
      <c r="L45" s="1464"/>
      <c r="M45" s="1464"/>
      <c r="N45" s="1464"/>
      <c r="O45" s="1464"/>
      <c r="P45" s="1464"/>
      <c r="Q45" s="1464"/>
      <c r="R45" s="1464"/>
      <c r="S45" s="1464"/>
    </row>
    <row r="46" spans="1:19">
      <c r="A46" s="1468"/>
      <c r="B46" s="1464"/>
      <c r="C46" s="1464"/>
      <c r="D46" s="1464"/>
      <c r="E46" s="1464"/>
      <c r="F46" s="1464"/>
      <c r="G46" s="1470"/>
      <c r="H46" s="1464"/>
      <c r="I46" s="1464"/>
      <c r="K46" s="1464"/>
      <c r="L46" s="1464"/>
      <c r="M46" s="1464"/>
      <c r="N46" s="1464"/>
      <c r="O46" s="1464"/>
      <c r="P46" s="1464"/>
      <c r="Q46" s="1464"/>
      <c r="R46" s="1464"/>
      <c r="S46" s="1464"/>
    </row>
    <row r="47" spans="1:19">
      <c r="A47" s="1468"/>
      <c r="B47" s="1464"/>
      <c r="C47" s="1464"/>
      <c r="D47" s="1464"/>
      <c r="E47" s="1464"/>
      <c r="F47" s="1464"/>
      <c r="G47" s="1469"/>
      <c r="H47" s="1464"/>
      <c r="I47" s="1464"/>
      <c r="J47" s="1464"/>
      <c r="K47" s="1464"/>
      <c r="L47" s="1464"/>
      <c r="M47" s="1464"/>
      <c r="N47" s="1464"/>
      <c r="O47" s="1464"/>
      <c r="P47" s="1464"/>
      <c r="Q47" s="1464"/>
      <c r="R47" s="1464"/>
      <c r="S47" s="1464"/>
    </row>
    <row r="48" spans="1:19">
      <c r="A48" s="1468"/>
      <c r="B48" s="1464"/>
      <c r="C48" s="1464"/>
      <c r="D48" s="1464"/>
      <c r="E48" s="1464"/>
      <c r="F48" s="1464"/>
      <c r="G48" s="1469"/>
      <c r="H48" s="1464"/>
      <c r="I48" s="1464"/>
      <c r="J48" s="1464"/>
      <c r="K48" s="1464"/>
      <c r="L48" s="1464"/>
      <c r="M48" s="1464"/>
      <c r="N48" s="1464"/>
      <c r="O48" s="1464"/>
      <c r="P48" s="1464"/>
      <c r="Q48" s="1464"/>
      <c r="R48" s="1464"/>
      <c r="S48" s="1464"/>
    </row>
    <row r="49" spans="1:19">
      <c r="A49" s="1468"/>
      <c r="B49" s="1464"/>
      <c r="C49" s="1464"/>
      <c r="D49" s="1464"/>
      <c r="E49" s="1464"/>
      <c r="F49" s="1464"/>
      <c r="G49" s="1469"/>
      <c r="H49" s="1464"/>
      <c r="I49" s="1464"/>
      <c r="J49" s="1464"/>
      <c r="K49" s="1464"/>
      <c r="L49" s="1464"/>
      <c r="M49" s="1464"/>
      <c r="N49" s="1464"/>
      <c r="O49" s="1464"/>
      <c r="P49" s="1464"/>
      <c r="Q49" s="1464"/>
      <c r="R49" s="1464"/>
      <c r="S49" s="1464"/>
    </row>
    <row r="50" spans="1:19">
      <c r="A50" s="1468"/>
      <c r="B50" s="1464"/>
      <c r="C50" s="1464"/>
      <c r="D50" s="1464"/>
      <c r="E50" s="1464"/>
      <c r="F50" s="1464"/>
      <c r="G50" s="1470"/>
      <c r="H50" s="1464"/>
      <c r="I50" s="1464"/>
      <c r="J50" s="1464"/>
      <c r="K50" s="1464"/>
      <c r="L50" s="1464"/>
      <c r="M50" s="1464"/>
      <c r="N50" s="1464"/>
      <c r="O50" s="1464"/>
      <c r="P50" s="1464"/>
      <c r="Q50" s="1464"/>
      <c r="R50" s="1464"/>
      <c r="S50" s="1464"/>
    </row>
    <row r="51" spans="1:19">
      <c r="A51" s="1468"/>
      <c r="B51" s="1464"/>
      <c r="C51" s="1464"/>
      <c r="D51" s="1464"/>
      <c r="E51" s="1464"/>
      <c r="F51" s="1464"/>
      <c r="G51" s="1470"/>
      <c r="H51" s="1464"/>
      <c r="I51" s="1464"/>
      <c r="J51" s="1464"/>
      <c r="K51" s="1464"/>
      <c r="L51" s="1464"/>
      <c r="M51" s="1464"/>
      <c r="N51" s="1464"/>
      <c r="O51" s="1464"/>
      <c r="P51" s="1464"/>
      <c r="Q51" s="1464"/>
      <c r="R51" s="1464"/>
      <c r="S51" s="1464"/>
    </row>
    <row r="52" spans="1:19">
      <c r="A52" s="1468"/>
      <c r="B52" s="1464"/>
      <c r="C52" s="1464"/>
      <c r="D52" s="1464"/>
      <c r="E52" s="1464"/>
      <c r="F52" s="1464"/>
      <c r="G52" s="1470"/>
      <c r="H52" s="1464"/>
      <c r="I52" s="1464"/>
      <c r="J52" s="1464"/>
      <c r="K52" s="1464"/>
      <c r="L52" s="1464"/>
      <c r="M52" s="1464"/>
      <c r="N52" s="1464"/>
      <c r="O52" s="1464"/>
      <c r="P52" s="1464"/>
      <c r="Q52" s="1464"/>
      <c r="R52" s="1464"/>
      <c r="S52" s="1464"/>
    </row>
    <row r="53" spans="1:19">
      <c r="A53" s="1468"/>
      <c r="B53" s="1464"/>
      <c r="C53" s="1464"/>
      <c r="D53" s="1464"/>
      <c r="E53" s="1464"/>
      <c r="F53" s="1464"/>
      <c r="G53" s="1470"/>
      <c r="H53" s="1464"/>
      <c r="I53" s="1464"/>
      <c r="J53" s="1464"/>
      <c r="K53" s="1464"/>
      <c r="L53" s="1464"/>
      <c r="M53" s="1464"/>
      <c r="N53" s="1464"/>
      <c r="O53" s="1464"/>
      <c r="P53" s="1464"/>
      <c r="Q53" s="1464"/>
      <c r="R53" s="1464"/>
      <c r="S53" s="1464"/>
    </row>
    <row r="54" spans="1:19">
      <c r="A54" s="1468"/>
      <c r="B54" s="1464"/>
      <c r="C54" s="1464"/>
      <c r="D54" s="1464"/>
      <c r="E54" s="1464"/>
      <c r="F54" s="1464"/>
      <c r="G54" s="1470"/>
      <c r="H54" s="1464"/>
      <c r="I54" s="1464"/>
      <c r="J54" s="1464"/>
      <c r="K54" s="1464"/>
      <c r="L54" s="1464"/>
      <c r="M54" s="1464"/>
      <c r="N54" s="1464"/>
      <c r="O54" s="1464"/>
      <c r="P54" s="1464"/>
      <c r="Q54" s="1464"/>
      <c r="R54" s="1464"/>
      <c r="S54" s="1464"/>
    </row>
    <row r="55" spans="1:19">
      <c r="A55" s="1468"/>
      <c r="B55" s="1464"/>
      <c r="C55" s="1464"/>
      <c r="D55" s="1464"/>
      <c r="E55" s="1464"/>
      <c r="F55" s="1464"/>
      <c r="G55" s="1469"/>
      <c r="H55" s="1464"/>
      <c r="I55" s="1464"/>
      <c r="J55" s="1464"/>
      <c r="K55" s="1464"/>
      <c r="L55" s="1464"/>
      <c r="M55" s="1464"/>
      <c r="N55" s="1464"/>
      <c r="O55" s="1464"/>
      <c r="P55" s="1464"/>
      <c r="Q55" s="1464"/>
      <c r="R55" s="1464"/>
      <c r="S55" s="1464"/>
    </row>
    <row r="56" spans="1:19">
      <c r="A56" s="1468"/>
      <c r="B56" s="1464"/>
      <c r="C56" s="1464"/>
      <c r="D56" s="1464"/>
      <c r="E56" s="1464"/>
      <c r="F56" s="1464"/>
      <c r="G56" s="1469"/>
      <c r="H56" s="1464"/>
      <c r="I56" s="1464"/>
      <c r="J56" s="1464"/>
      <c r="K56" s="1464"/>
      <c r="L56" s="1464"/>
      <c r="M56" s="1464"/>
      <c r="N56" s="1464"/>
      <c r="O56" s="1464"/>
      <c r="P56" s="1464"/>
      <c r="Q56" s="1464"/>
      <c r="R56" s="1464"/>
      <c r="S56" s="1464"/>
    </row>
    <row r="57" spans="1:19">
      <c r="A57" s="1468"/>
      <c r="B57" s="1464"/>
      <c r="C57" s="1464"/>
      <c r="D57" s="1464"/>
      <c r="E57" s="1464"/>
      <c r="F57" s="1464"/>
      <c r="G57" s="1470"/>
      <c r="H57" s="1464"/>
      <c r="I57" s="1464"/>
      <c r="J57" s="1464"/>
      <c r="K57" s="1464"/>
      <c r="L57" s="1464"/>
      <c r="M57" s="1464"/>
      <c r="N57" s="1464"/>
      <c r="O57" s="1464"/>
      <c r="P57" s="1464"/>
      <c r="Q57" s="1464"/>
      <c r="R57" s="1464"/>
      <c r="S57" s="1464"/>
    </row>
    <row r="58" spans="1:19">
      <c r="A58" s="1468"/>
      <c r="B58" s="1464"/>
      <c r="C58" s="1464"/>
      <c r="D58" s="1464"/>
      <c r="E58" s="1464"/>
      <c r="F58" s="1464"/>
      <c r="G58" s="1469"/>
      <c r="H58" s="1464"/>
      <c r="I58" s="1464"/>
      <c r="J58" s="1464"/>
      <c r="K58" s="1464"/>
      <c r="L58" s="1464"/>
      <c r="M58" s="1464"/>
      <c r="N58" s="1464"/>
      <c r="O58" s="1464"/>
      <c r="P58" s="1464"/>
      <c r="Q58" s="1464"/>
      <c r="R58" s="1464"/>
      <c r="S58" s="1464"/>
    </row>
    <row r="59" spans="1:19">
      <c r="A59" s="1468"/>
      <c r="B59" s="1464"/>
      <c r="C59" s="1464"/>
      <c r="D59" s="1464"/>
      <c r="E59" s="1464"/>
      <c r="F59" s="1464"/>
      <c r="G59" s="1469"/>
      <c r="H59" s="1464"/>
      <c r="I59" s="1464"/>
      <c r="J59" s="1464"/>
      <c r="K59" s="1464"/>
      <c r="L59" s="1464"/>
      <c r="M59" s="1464"/>
      <c r="N59" s="1464"/>
      <c r="O59" s="1464"/>
      <c r="P59" s="1464"/>
      <c r="Q59" s="1464"/>
      <c r="R59" s="1464"/>
      <c r="S59" s="1464"/>
    </row>
    <row r="60" spans="1:19">
      <c r="A60" s="1468"/>
      <c r="B60" s="1464"/>
      <c r="C60" s="1464"/>
      <c r="D60" s="1464"/>
      <c r="E60" s="1464"/>
      <c r="F60" s="1464"/>
      <c r="G60" s="1469"/>
      <c r="H60" s="1464"/>
      <c r="I60" s="1464"/>
      <c r="J60" s="1464"/>
      <c r="K60" s="1464"/>
      <c r="L60" s="1464"/>
      <c r="M60" s="1464"/>
      <c r="N60" s="1464"/>
      <c r="O60" s="1464"/>
      <c r="P60" s="1464"/>
      <c r="Q60" s="1464"/>
      <c r="R60" s="1464"/>
      <c r="S60" s="1464"/>
    </row>
    <row r="61" spans="1:19">
      <c r="A61" s="1468"/>
      <c r="B61" s="1464"/>
      <c r="C61" s="1464"/>
      <c r="D61" s="1464"/>
      <c r="E61" s="1464"/>
      <c r="F61" s="1464"/>
      <c r="G61" s="1469"/>
      <c r="H61" s="1464"/>
      <c r="I61" s="1464"/>
      <c r="J61" s="1464"/>
      <c r="K61" s="1464"/>
      <c r="L61" s="1464"/>
      <c r="M61" s="1464"/>
      <c r="N61" s="1464"/>
      <c r="O61" s="1464"/>
      <c r="P61" s="1464"/>
      <c r="Q61" s="1464"/>
      <c r="R61" s="1464"/>
      <c r="S61" s="1464"/>
    </row>
    <row r="62" spans="1:19">
      <c r="A62" s="1468"/>
      <c r="B62" s="1464"/>
      <c r="C62" s="1464"/>
      <c r="D62" s="1464"/>
      <c r="E62" s="1464"/>
      <c r="F62" s="1464"/>
      <c r="G62" s="1464"/>
      <c r="H62" s="1464"/>
      <c r="I62" s="1464"/>
      <c r="J62" s="1464"/>
      <c r="K62" s="1464"/>
      <c r="L62" s="1464"/>
      <c r="M62" s="1464"/>
      <c r="N62" s="1464"/>
      <c r="O62" s="1464"/>
      <c r="P62" s="1464"/>
      <c r="Q62" s="1464"/>
      <c r="R62" s="1464"/>
      <c r="S62" s="1464"/>
    </row>
    <row r="63" spans="1:19">
      <c r="A63" s="1468"/>
      <c r="B63" s="1464"/>
      <c r="C63" s="1464"/>
      <c r="D63" s="1464"/>
      <c r="E63" s="1464"/>
      <c r="F63" s="1464"/>
      <c r="G63" s="1464"/>
      <c r="H63" s="1464"/>
      <c r="I63" s="1464"/>
      <c r="J63" s="1464"/>
      <c r="K63" s="1464"/>
      <c r="L63" s="1464"/>
      <c r="M63" s="1464"/>
      <c r="N63" s="1464"/>
      <c r="O63" s="1464"/>
      <c r="P63" s="1464"/>
      <c r="Q63" s="1464"/>
      <c r="R63" s="1464"/>
      <c r="S63" s="1464"/>
    </row>
    <row r="64" spans="1:19">
      <c r="A64" s="1468"/>
      <c r="B64" s="1464"/>
      <c r="C64" s="1464"/>
      <c r="D64" s="1464"/>
      <c r="E64" s="1464"/>
      <c r="F64" s="1464"/>
      <c r="G64" s="1464"/>
      <c r="H64" s="1464"/>
      <c r="I64" s="1464"/>
      <c r="J64" s="1464"/>
      <c r="K64" s="1464"/>
      <c r="L64" s="1464"/>
      <c r="M64" s="1464"/>
      <c r="N64" s="1464"/>
      <c r="O64" s="1464"/>
      <c r="P64" s="1464"/>
      <c r="Q64" s="1464"/>
      <c r="R64" s="1464"/>
      <c r="S64" s="1464"/>
    </row>
    <row r="65" spans="1:19">
      <c r="A65" s="1468"/>
      <c r="B65" s="1464"/>
      <c r="C65" s="1464"/>
      <c r="D65" s="1464"/>
      <c r="E65" s="1464"/>
      <c r="F65" s="1464"/>
      <c r="G65" s="1464"/>
      <c r="H65" s="1464"/>
      <c r="I65" s="1464"/>
      <c r="J65" s="1464"/>
      <c r="K65" s="1464"/>
      <c r="L65" s="1464"/>
      <c r="M65" s="1464"/>
      <c r="N65" s="1464"/>
      <c r="O65" s="1464"/>
      <c r="P65" s="1464"/>
      <c r="Q65" s="1464"/>
      <c r="R65" s="1464"/>
      <c r="S65" s="1464"/>
    </row>
    <row r="66" spans="1:19">
      <c r="A66" s="1468"/>
      <c r="B66" s="1464"/>
      <c r="C66" s="1464"/>
      <c r="D66" s="1464"/>
      <c r="E66" s="1464"/>
      <c r="F66" s="1464"/>
      <c r="G66" s="1464"/>
      <c r="H66" s="1464"/>
      <c r="I66" s="1464"/>
      <c r="J66" s="1464"/>
      <c r="K66" s="1464"/>
      <c r="L66" s="1464"/>
      <c r="M66" s="1464"/>
      <c r="N66" s="1464"/>
      <c r="O66" s="1464"/>
      <c r="P66" s="1464"/>
      <c r="Q66" s="1464"/>
      <c r="R66" s="1464"/>
      <c r="S66" s="1464"/>
    </row>
    <row r="67" spans="1:19">
      <c r="A67" s="1468"/>
      <c r="B67" s="1464"/>
      <c r="C67" s="1464"/>
      <c r="D67" s="1464"/>
      <c r="E67" s="1464"/>
      <c r="F67" s="1464"/>
      <c r="G67" s="1464"/>
      <c r="H67" s="1464"/>
      <c r="I67" s="1464"/>
      <c r="J67" s="1464"/>
      <c r="K67" s="1464"/>
      <c r="L67" s="1464"/>
      <c r="M67" s="1464"/>
      <c r="N67" s="1464"/>
      <c r="O67" s="1464"/>
      <c r="P67" s="1464"/>
      <c r="Q67" s="1464"/>
      <c r="R67" s="1464"/>
      <c r="S67" s="1464"/>
    </row>
    <row r="68" spans="1:19">
      <c r="A68" s="1468"/>
      <c r="B68" s="1464"/>
      <c r="C68" s="1464"/>
      <c r="D68" s="1464"/>
      <c r="E68" s="1464"/>
      <c r="F68" s="1464"/>
      <c r="G68" s="1464"/>
      <c r="H68" s="1464"/>
      <c r="I68" s="1464"/>
      <c r="J68" s="1464"/>
      <c r="K68" s="1464"/>
      <c r="L68" s="1464"/>
      <c r="M68" s="1464"/>
      <c r="N68" s="1464"/>
      <c r="O68" s="1464"/>
      <c r="P68" s="1464"/>
      <c r="Q68" s="1464"/>
      <c r="R68" s="1464"/>
      <c r="S68" s="1464"/>
    </row>
    <row r="69" spans="1:19">
      <c r="A69" s="1468"/>
      <c r="B69" s="1464"/>
      <c r="C69" s="1464"/>
      <c r="D69" s="1464"/>
      <c r="E69" s="1464"/>
      <c r="F69" s="1464"/>
      <c r="G69" s="1464"/>
      <c r="H69" s="1464"/>
      <c r="I69" s="1464"/>
      <c r="J69" s="1464"/>
      <c r="K69" s="1464"/>
      <c r="L69" s="1464"/>
      <c r="M69" s="1464"/>
      <c r="N69" s="1464"/>
      <c r="O69" s="1464"/>
      <c r="P69" s="1464"/>
      <c r="Q69" s="1464"/>
      <c r="R69" s="1464"/>
      <c r="S69" s="1464"/>
    </row>
    <row r="70" spans="1:19">
      <c r="A70" s="1468"/>
      <c r="B70" s="1464"/>
      <c r="C70" s="1464"/>
      <c r="D70" s="1464"/>
      <c r="E70" s="1464"/>
      <c r="F70" s="1464"/>
      <c r="G70" s="1464"/>
      <c r="H70" s="1464"/>
      <c r="I70" s="1464"/>
      <c r="J70" s="1464"/>
      <c r="K70" s="1464"/>
      <c r="L70" s="1464"/>
      <c r="M70" s="1464"/>
      <c r="N70" s="1464"/>
      <c r="O70" s="1464"/>
      <c r="P70" s="1464"/>
      <c r="Q70" s="1464"/>
      <c r="R70" s="1464"/>
      <c r="S70" s="1464"/>
    </row>
    <row r="71" spans="1:19">
      <c r="A71" s="1468"/>
      <c r="B71" s="1464"/>
      <c r="C71" s="1464"/>
      <c r="D71" s="1464"/>
      <c r="E71" s="1464"/>
      <c r="F71" s="1464"/>
      <c r="G71" s="1464"/>
      <c r="H71" s="1464"/>
      <c r="I71" s="1464"/>
      <c r="J71" s="1464"/>
      <c r="K71" s="1464"/>
      <c r="L71" s="1464"/>
      <c r="M71" s="1464"/>
      <c r="N71" s="1464"/>
      <c r="O71" s="1464"/>
      <c r="P71" s="1464"/>
      <c r="Q71" s="1464"/>
      <c r="R71" s="1464"/>
      <c r="S71" s="1464"/>
    </row>
    <row r="72" spans="1:19">
      <c r="A72" s="1468"/>
      <c r="B72" s="1464"/>
      <c r="C72" s="1464"/>
      <c r="D72" s="1464"/>
      <c r="E72" s="1464"/>
      <c r="F72" s="1464"/>
      <c r="G72" s="1464"/>
      <c r="H72" s="1464"/>
      <c r="I72" s="1464"/>
      <c r="J72" s="1464"/>
      <c r="K72" s="1464"/>
      <c r="L72" s="1464"/>
      <c r="M72" s="1464"/>
      <c r="N72" s="1464"/>
      <c r="O72" s="1464"/>
      <c r="P72" s="1464"/>
      <c r="Q72" s="1464"/>
      <c r="R72" s="1464"/>
      <c r="S72" s="1464"/>
    </row>
    <row r="73" spans="1:19">
      <c r="A73" s="1468"/>
      <c r="B73" s="1464"/>
      <c r="C73" s="1464"/>
      <c r="D73" s="1464"/>
      <c r="E73" s="1464"/>
      <c r="F73" s="1464"/>
      <c r="G73" s="1464"/>
      <c r="H73" s="1464"/>
      <c r="I73" s="1464"/>
      <c r="J73" s="1464"/>
      <c r="K73" s="1464"/>
      <c r="L73" s="1464"/>
      <c r="M73" s="1464"/>
      <c r="N73" s="1464"/>
      <c r="O73" s="1464"/>
      <c r="P73" s="1464"/>
      <c r="Q73" s="1464"/>
      <c r="R73" s="1464"/>
      <c r="S73" s="1464"/>
    </row>
    <row r="74" spans="1:19">
      <c r="A74" s="1468"/>
      <c r="B74" s="1464"/>
      <c r="C74" s="1464"/>
      <c r="D74" s="1464"/>
      <c r="E74" s="1464"/>
      <c r="F74" s="1464"/>
      <c r="G74" s="1464"/>
      <c r="H74" s="1464"/>
      <c r="I74" s="1464"/>
      <c r="J74" s="1464"/>
      <c r="K74" s="1464"/>
      <c r="L74" s="1464"/>
      <c r="M74" s="1464"/>
      <c r="N74" s="1464"/>
      <c r="O74" s="1464"/>
      <c r="P74" s="1464"/>
      <c r="Q74" s="1464"/>
      <c r="R74" s="1464"/>
      <c r="S74" s="1464"/>
    </row>
    <row r="75" spans="1:19">
      <c r="A75" s="1468"/>
      <c r="B75" s="1464"/>
      <c r="C75" s="1464"/>
      <c r="D75" s="1464"/>
      <c r="E75" s="1464"/>
      <c r="F75" s="1464"/>
      <c r="G75" s="1464"/>
      <c r="H75" s="1464"/>
      <c r="I75" s="1464"/>
      <c r="J75" s="1464"/>
      <c r="K75" s="1464"/>
      <c r="L75" s="1464"/>
      <c r="M75" s="1464"/>
      <c r="N75" s="1464"/>
      <c r="O75" s="1464"/>
      <c r="P75" s="1464"/>
      <c r="Q75" s="1464"/>
      <c r="R75" s="1464"/>
      <c r="S75" s="1464"/>
    </row>
    <row r="76" spans="1:19">
      <c r="A76" s="1468"/>
      <c r="B76" s="1464"/>
      <c r="C76" s="1464"/>
      <c r="D76" s="1464"/>
      <c r="E76" s="1464"/>
      <c r="F76" s="1464"/>
      <c r="G76" s="1464"/>
      <c r="H76" s="1464"/>
      <c r="I76" s="1464"/>
      <c r="J76" s="1464"/>
      <c r="K76" s="1464"/>
      <c r="L76" s="1464"/>
      <c r="M76" s="1464"/>
      <c r="N76" s="1464"/>
      <c r="O76" s="1464"/>
      <c r="P76" s="1464"/>
      <c r="Q76" s="1464"/>
      <c r="R76" s="1464"/>
      <c r="S76" s="1464"/>
    </row>
    <row r="77" spans="1:19">
      <c r="A77" s="1468"/>
      <c r="B77" s="1464"/>
      <c r="C77" s="1464"/>
      <c r="D77" s="1464"/>
      <c r="E77" s="1464"/>
      <c r="F77" s="1464"/>
      <c r="G77" s="1464"/>
      <c r="H77" s="1464"/>
      <c r="I77" s="1464"/>
      <c r="J77" s="1464"/>
      <c r="K77" s="1464"/>
      <c r="L77" s="1464"/>
      <c r="M77" s="1464"/>
      <c r="N77" s="1464"/>
      <c r="O77" s="1464"/>
      <c r="P77" s="1464"/>
      <c r="Q77" s="1464"/>
      <c r="R77" s="1464"/>
      <c r="S77" s="1464"/>
    </row>
    <row r="78" spans="1:19">
      <c r="A78" s="1468"/>
      <c r="B78" s="1464"/>
      <c r="C78" s="1464"/>
      <c r="D78" s="1464"/>
      <c r="E78" s="1464"/>
      <c r="F78" s="1464"/>
      <c r="G78" s="1464"/>
      <c r="H78" s="1464"/>
      <c r="I78" s="1464"/>
      <c r="J78" s="1464"/>
      <c r="K78" s="1464"/>
      <c r="L78" s="1464"/>
      <c r="M78" s="1464"/>
      <c r="N78" s="1464"/>
      <c r="O78" s="1464"/>
      <c r="P78" s="1464"/>
      <c r="Q78" s="1464"/>
      <c r="R78" s="1464"/>
      <c r="S78" s="1464"/>
    </row>
    <row r="79" spans="1:19">
      <c r="A79" s="1468"/>
      <c r="B79" s="1464"/>
      <c r="C79" s="1464"/>
      <c r="D79" s="1464"/>
      <c r="E79" s="1464"/>
      <c r="F79" s="1464"/>
      <c r="G79" s="1464"/>
      <c r="H79" s="1464"/>
      <c r="I79" s="1464"/>
      <c r="J79" s="1464"/>
      <c r="K79" s="1464"/>
      <c r="L79" s="1464"/>
      <c r="M79" s="1464"/>
      <c r="N79" s="1464"/>
      <c r="O79" s="1464"/>
      <c r="P79" s="1464"/>
      <c r="Q79" s="1464"/>
      <c r="R79" s="1464"/>
      <c r="S79" s="1464"/>
    </row>
    <row r="80" spans="1:19">
      <c r="A80" s="1468"/>
      <c r="B80" s="1464"/>
      <c r="C80" s="1464"/>
      <c r="D80" s="1464"/>
      <c r="E80" s="1464"/>
      <c r="F80" s="1464"/>
      <c r="G80" s="1464"/>
      <c r="H80" s="1464"/>
      <c r="I80" s="1464"/>
      <c r="J80" s="1464"/>
      <c r="K80" s="1464"/>
      <c r="L80" s="1464"/>
      <c r="M80" s="1464"/>
      <c r="N80" s="1464"/>
      <c r="O80" s="1464"/>
      <c r="P80" s="1464"/>
      <c r="Q80" s="1464"/>
      <c r="R80" s="1464"/>
      <c r="S80" s="1464"/>
    </row>
    <row r="81" spans="1:19">
      <c r="A81" s="1468"/>
      <c r="B81" s="1464"/>
      <c r="C81" s="1464"/>
      <c r="D81" s="1464"/>
      <c r="E81" s="1464"/>
      <c r="F81" s="1464"/>
      <c r="G81" s="1464"/>
      <c r="H81" s="1464"/>
      <c r="I81" s="1464"/>
      <c r="J81" s="1464"/>
      <c r="K81" s="1464"/>
      <c r="L81" s="1464"/>
      <c r="M81" s="1464"/>
      <c r="N81" s="1464"/>
      <c r="O81" s="1464"/>
      <c r="P81" s="1464"/>
      <c r="Q81" s="1464"/>
      <c r="R81" s="1464"/>
      <c r="S81" s="1464"/>
    </row>
    <row r="82" spans="1:19">
      <c r="A82" s="1468"/>
      <c r="B82" s="1464"/>
      <c r="C82" s="1464"/>
      <c r="D82" s="1464"/>
      <c r="E82" s="1464"/>
      <c r="F82" s="1464"/>
      <c r="G82" s="1464"/>
      <c r="H82" s="1464"/>
      <c r="I82" s="1464"/>
      <c r="J82" s="1464"/>
      <c r="K82" s="1464"/>
      <c r="L82" s="1464"/>
      <c r="M82" s="1464"/>
      <c r="N82" s="1464"/>
      <c r="O82" s="1464"/>
      <c r="P82" s="1464"/>
      <c r="Q82" s="1464"/>
      <c r="R82" s="1464"/>
      <c r="S82" s="1464"/>
    </row>
    <row r="83" spans="1:19">
      <c r="A83" s="1468"/>
      <c r="B83" s="1464"/>
      <c r="C83" s="1464"/>
      <c r="D83" s="1464"/>
      <c r="E83" s="1464"/>
      <c r="F83" s="1464"/>
      <c r="G83" s="1464"/>
      <c r="H83" s="1464"/>
      <c r="I83" s="1464"/>
      <c r="J83" s="1464"/>
      <c r="K83" s="1464"/>
      <c r="L83" s="1464"/>
      <c r="M83" s="1464"/>
      <c r="N83" s="1464"/>
      <c r="O83" s="1464"/>
      <c r="P83" s="1464"/>
      <c r="Q83" s="1464"/>
      <c r="R83" s="1464"/>
      <c r="S83" s="1464"/>
    </row>
    <row r="84" spans="1:19">
      <c r="A84" s="1468"/>
      <c r="B84" s="1464"/>
      <c r="C84" s="1464"/>
      <c r="D84" s="1464"/>
      <c r="E84" s="1464"/>
      <c r="F84" s="1464"/>
      <c r="G84" s="1464"/>
      <c r="H84" s="1464"/>
      <c r="I84" s="1464"/>
      <c r="J84" s="1464"/>
      <c r="K84" s="1464"/>
      <c r="L84" s="1464"/>
      <c r="M84" s="1464"/>
      <c r="N84" s="1464"/>
      <c r="O84" s="1464"/>
      <c r="P84" s="1464"/>
      <c r="Q84" s="1464"/>
      <c r="R84" s="1464"/>
      <c r="S84" s="1464"/>
    </row>
    <row r="85" spans="1:19">
      <c r="A85" s="1468"/>
      <c r="B85" s="1464"/>
      <c r="C85" s="1464"/>
      <c r="D85" s="1464"/>
      <c r="E85" s="1464"/>
      <c r="F85" s="1464"/>
      <c r="G85" s="1464"/>
      <c r="H85" s="1464"/>
      <c r="I85" s="1464"/>
      <c r="J85" s="1464"/>
      <c r="K85" s="1464"/>
      <c r="L85" s="1464"/>
      <c r="M85" s="1464"/>
      <c r="N85" s="1464"/>
      <c r="O85" s="1464"/>
      <c r="P85" s="1464"/>
      <c r="Q85" s="1464"/>
      <c r="R85" s="1464"/>
      <c r="S85" s="1464"/>
    </row>
    <row r="86" spans="1:19">
      <c r="A86" s="1468"/>
      <c r="B86" s="1464"/>
      <c r="C86" s="1464"/>
      <c r="D86" s="1464"/>
      <c r="E86" s="1464"/>
      <c r="F86" s="1464"/>
      <c r="G86" s="1464"/>
      <c r="H86" s="1464"/>
      <c r="I86" s="1464"/>
      <c r="J86" s="1464"/>
      <c r="K86" s="1464"/>
      <c r="L86" s="1464"/>
      <c r="M86" s="1464"/>
      <c r="N86" s="1464"/>
      <c r="O86" s="1464"/>
      <c r="P86" s="1464"/>
      <c r="Q86" s="1464"/>
      <c r="R86" s="1464"/>
      <c r="S86" s="1464"/>
    </row>
    <row r="87" spans="1:19">
      <c r="A87" s="1468"/>
      <c r="B87" s="1464"/>
      <c r="C87" s="1464"/>
      <c r="D87" s="1464"/>
      <c r="E87" s="1464"/>
      <c r="F87" s="1464"/>
      <c r="G87" s="1464"/>
      <c r="H87" s="1464"/>
      <c r="I87" s="1464"/>
      <c r="J87" s="1464"/>
      <c r="K87" s="1464"/>
      <c r="L87" s="1464"/>
      <c r="M87" s="1464"/>
      <c r="N87" s="1464"/>
      <c r="O87" s="1464"/>
      <c r="P87" s="1464"/>
      <c r="Q87" s="1464"/>
      <c r="R87" s="1464"/>
      <c r="S87" s="1464"/>
    </row>
    <row r="88" spans="1:19">
      <c r="A88" s="1468"/>
      <c r="B88" s="1464"/>
      <c r="C88" s="1464"/>
      <c r="D88" s="1464"/>
      <c r="E88" s="1464"/>
      <c r="F88" s="1464"/>
      <c r="G88" s="1464"/>
      <c r="H88" s="1464"/>
      <c r="I88" s="1464"/>
      <c r="J88" s="1464"/>
      <c r="K88" s="1464"/>
      <c r="L88" s="1464"/>
      <c r="M88" s="1464"/>
      <c r="N88" s="1464"/>
      <c r="O88" s="1464"/>
      <c r="P88" s="1464"/>
      <c r="Q88" s="1464"/>
      <c r="R88" s="1464"/>
      <c r="S88" s="1464"/>
    </row>
    <row r="89" spans="1:19">
      <c r="A89" s="1468"/>
      <c r="B89" s="1464"/>
      <c r="C89" s="1464"/>
      <c r="D89" s="1464"/>
      <c r="E89" s="1464"/>
      <c r="F89" s="1464"/>
      <c r="G89" s="1464"/>
      <c r="H89" s="1464"/>
      <c r="I89" s="1464"/>
      <c r="J89" s="1464"/>
      <c r="K89" s="1464"/>
      <c r="L89" s="1464"/>
      <c r="M89" s="1464"/>
      <c r="N89" s="1464"/>
      <c r="O89" s="1464"/>
      <c r="P89" s="1464"/>
      <c r="Q89" s="1464"/>
      <c r="R89" s="1464"/>
      <c r="S89" s="1464"/>
    </row>
    <row r="90" spans="1:19">
      <c r="A90" s="1468"/>
      <c r="B90" s="1464"/>
      <c r="C90" s="1464"/>
      <c r="D90" s="1464"/>
      <c r="E90" s="1464"/>
      <c r="F90" s="1464"/>
      <c r="G90" s="1464"/>
      <c r="H90" s="1464"/>
      <c r="I90" s="1464"/>
      <c r="J90" s="1464"/>
      <c r="K90" s="1464"/>
      <c r="L90" s="1464"/>
      <c r="M90" s="1464"/>
      <c r="N90" s="1464"/>
      <c r="O90" s="1464"/>
      <c r="P90" s="1464"/>
      <c r="Q90" s="1464"/>
      <c r="R90" s="1464"/>
      <c r="S90" s="1464"/>
    </row>
    <row r="91" spans="1:19">
      <c r="A91" s="1468"/>
      <c r="B91" s="1464"/>
      <c r="C91" s="1464"/>
      <c r="D91" s="1464"/>
      <c r="E91" s="1464"/>
      <c r="F91" s="1464"/>
      <c r="G91" s="1464"/>
      <c r="H91" s="1464"/>
      <c r="I91" s="1464"/>
      <c r="J91" s="1464"/>
      <c r="K91" s="1464"/>
      <c r="L91" s="1464"/>
      <c r="M91" s="1464"/>
      <c r="N91" s="1464"/>
      <c r="O91" s="1464"/>
      <c r="P91" s="1464"/>
      <c r="Q91" s="1464"/>
      <c r="R91" s="1464"/>
      <c r="S91" s="1464"/>
    </row>
    <row r="92" spans="1:19">
      <c r="A92" s="1468"/>
      <c r="B92" s="1464"/>
      <c r="C92" s="1464"/>
      <c r="D92" s="1464"/>
      <c r="E92" s="1464"/>
      <c r="F92" s="1464"/>
      <c r="G92" s="1464"/>
      <c r="H92" s="1464"/>
      <c r="I92" s="1464"/>
      <c r="J92" s="1464"/>
      <c r="K92" s="1464"/>
      <c r="L92" s="1464"/>
      <c r="M92" s="1464"/>
      <c r="N92" s="1464"/>
      <c r="O92" s="1464"/>
      <c r="P92" s="1464"/>
      <c r="Q92" s="1464"/>
      <c r="R92" s="1464"/>
      <c r="S92" s="1464"/>
    </row>
    <row r="93" spans="1:19">
      <c r="A93" s="1468"/>
      <c r="B93" s="1464"/>
      <c r="C93" s="1464"/>
      <c r="D93" s="1464"/>
      <c r="E93" s="1464"/>
      <c r="F93" s="1464"/>
      <c r="G93" s="1464"/>
      <c r="H93" s="1464"/>
      <c r="I93" s="1464"/>
      <c r="J93" s="1464"/>
      <c r="K93" s="1464"/>
      <c r="L93" s="1464"/>
      <c r="M93" s="1464"/>
      <c r="N93" s="1464"/>
      <c r="O93" s="1464"/>
      <c r="P93" s="1464"/>
      <c r="Q93" s="1464"/>
      <c r="R93" s="1464"/>
      <c r="S93" s="1464"/>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workbookViewId="0">
      <selection activeCell="R73" sqref="R73"/>
    </sheetView>
  </sheetViews>
  <sheetFormatPr defaultColWidth="9" defaultRowHeight="14.25"/>
  <cols>
    <col min="7" max="7" width="13" customWidth="1"/>
    <col min="8" max="8" width="12.25" customWidth="1"/>
  </cols>
  <sheetData>
    <row r="1" ht="31.5" spans="1:13">
      <c r="A1" s="1288"/>
      <c r="B1" s="1289" t="s">
        <v>95</v>
      </c>
      <c r="C1" s="1289"/>
      <c r="D1" s="1289"/>
      <c r="E1" s="1289"/>
      <c r="F1" s="1289"/>
      <c r="G1" s="1289"/>
      <c r="H1" s="1289"/>
      <c r="I1" s="1289"/>
      <c r="J1" s="1289"/>
      <c r="K1" s="1289"/>
      <c r="L1" s="1289"/>
      <c r="M1" s="1289"/>
    </row>
    <row r="2" ht="18.75" spans="1:13">
      <c r="A2" s="1288"/>
      <c r="B2" s="1290" t="s">
        <v>216</v>
      </c>
      <c r="C2" s="1290"/>
      <c r="D2" s="1290"/>
      <c r="E2" s="1290"/>
      <c r="F2" s="1290"/>
      <c r="G2" s="1290"/>
      <c r="H2" s="1290"/>
      <c r="I2" s="1290"/>
      <c r="J2" s="1290"/>
      <c r="K2" s="1290"/>
      <c r="L2" s="1290"/>
      <c r="M2" s="1290"/>
    </row>
    <row r="3" ht="18.75" spans="1:13">
      <c r="A3" s="1288"/>
      <c r="B3" s="1290"/>
      <c r="C3" s="1290"/>
      <c r="D3" s="1290"/>
      <c r="E3" s="1290"/>
      <c r="F3" s="1290"/>
      <c r="G3" s="1290"/>
      <c r="H3" s="1290"/>
      <c r="I3" s="1290"/>
      <c r="J3" s="1290"/>
      <c r="K3" s="1290"/>
      <c r="L3" s="1290"/>
      <c r="M3" s="1290"/>
    </row>
    <row r="4" spans="1:13">
      <c r="A4" s="1288"/>
      <c r="B4" s="1291" t="s">
        <v>217</v>
      </c>
      <c r="C4" s="1291"/>
      <c r="D4" s="1291"/>
      <c r="E4" s="1291"/>
      <c r="F4" s="1291"/>
      <c r="G4" s="1291"/>
      <c r="H4" s="1291"/>
      <c r="I4" s="1291"/>
      <c r="J4" s="1291"/>
      <c r="K4" s="1291"/>
      <c r="L4" s="1291"/>
      <c r="M4" s="1291"/>
    </row>
    <row r="5" ht="35.25" spans="1:14">
      <c r="A5" s="1420"/>
      <c r="B5" s="1421"/>
      <c r="C5" s="1421"/>
      <c r="D5" s="1421"/>
      <c r="E5" s="1421"/>
      <c r="F5" s="1422" t="s">
        <v>771</v>
      </c>
      <c r="G5" s="1421"/>
      <c r="H5" s="1421"/>
      <c r="I5" s="1421"/>
      <c r="J5" s="1421"/>
      <c r="K5" s="1421"/>
      <c r="L5" s="1421"/>
      <c r="M5" s="1291"/>
      <c r="N5" s="1281" t="s">
        <v>772</v>
      </c>
    </row>
    <row r="6" ht="22.5" spans="1:13">
      <c r="A6" s="1420"/>
      <c r="B6" s="1421"/>
      <c r="C6" s="1421"/>
      <c r="D6" s="1423"/>
      <c r="E6" s="1423" t="s">
        <v>773</v>
      </c>
      <c r="F6" s="1424"/>
      <c r="G6" s="1423"/>
      <c r="H6" s="1421"/>
      <c r="I6" s="1421"/>
      <c r="J6" s="1421"/>
      <c r="K6" s="1421"/>
      <c r="L6" s="1421"/>
      <c r="M6" s="1432" t="s">
        <v>99</v>
      </c>
    </row>
    <row r="7" spans="1:13">
      <c r="A7" s="1425" t="s">
        <v>774</v>
      </c>
      <c r="B7" s="1426" t="s">
        <v>775</v>
      </c>
      <c r="C7" s="1427" t="s">
        <v>776</v>
      </c>
      <c r="D7" s="1427" t="s">
        <v>777</v>
      </c>
      <c r="E7" s="1427" t="s">
        <v>778</v>
      </c>
      <c r="F7" s="1427" t="s">
        <v>779</v>
      </c>
      <c r="G7" s="1428" t="s">
        <v>780</v>
      </c>
      <c r="H7" s="1428" t="s">
        <v>781</v>
      </c>
      <c r="I7" s="1427" t="s">
        <v>782</v>
      </c>
      <c r="J7" s="1427" t="s">
        <v>783</v>
      </c>
      <c r="K7" s="1433" t="s">
        <v>784</v>
      </c>
      <c r="L7" s="1434" t="s">
        <v>785</v>
      </c>
      <c r="M7" s="1364"/>
    </row>
    <row r="8" ht="15" spans="1:13">
      <c r="A8" s="1429" t="s">
        <v>786</v>
      </c>
      <c r="B8" s="82">
        <v>78</v>
      </c>
      <c r="C8" s="82">
        <v>79.8</v>
      </c>
      <c r="D8" s="82">
        <v>82</v>
      </c>
      <c r="E8" s="82">
        <v>96.7</v>
      </c>
      <c r="F8" s="82" t="s">
        <v>787</v>
      </c>
      <c r="G8" s="82">
        <v>125</v>
      </c>
      <c r="H8" s="82">
        <v>125</v>
      </c>
      <c r="I8" s="82">
        <v>113.6</v>
      </c>
      <c r="J8" s="82">
        <v>184</v>
      </c>
      <c r="K8" s="82">
        <v>208.5</v>
      </c>
      <c r="L8" s="82">
        <v>112.5</v>
      </c>
      <c r="M8" s="1364"/>
    </row>
    <row r="9" ht="15" spans="1:13">
      <c r="A9" s="1429" t="s">
        <v>788</v>
      </c>
      <c r="B9" s="82">
        <v>88</v>
      </c>
      <c r="C9" s="82">
        <v>89.8</v>
      </c>
      <c r="D9" s="82">
        <v>92.6</v>
      </c>
      <c r="E9" s="82">
        <v>112.6</v>
      </c>
      <c r="F9" s="82">
        <v>130.2</v>
      </c>
      <c r="G9" s="82">
        <v>139.8</v>
      </c>
      <c r="H9" s="82">
        <v>142.7</v>
      </c>
      <c r="I9" s="82">
        <v>132.3</v>
      </c>
      <c r="J9" s="82">
        <v>206.7</v>
      </c>
      <c r="K9" s="82">
        <v>259</v>
      </c>
      <c r="L9" s="82">
        <v>134.3</v>
      </c>
      <c r="M9" s="1364"/>
    </row>
    <row r="10" ht="15" spans="1:13">
      <c r="A10" s="1429" t="s">
        <v>789</v>
      </c>
      <c r="B10" s="82">
        <v>99</v>
      </c>
      <c r="C10" s="82">
        <v>103</v>
      </c>
      <c r="D10" s="82">
        <v>107.2</v>
      </c>
      <c r="E10" s="82">
        <v>134.3</v>
      </c>
      <c r="F10" s="82">
        <v>155.4</v>
      </c>
      <c r="G10" s="82">
        <v>159.2</v>
      </c>
      <c r="H10" s="82">
        <v>164.4</v>
      </c>
      <c r="I10" s="82">
        <v>155</v>
      </c>
      <c r="J10" s="82">
        <v>233.4</v>
      </c>
      <c r="K10" s="82">
        <v>313.5</v>
      </c>
      <c r="L10" s="82">
        <v>160.1</v>
      </c>
      <c r="M10" s="1364"/>
    </row>
    <row r="11" ht="15" spans="1:13">
      <c r="A11" s="1430" t="s">
        <v>790</v>
      </c>
      <c r="B11" s="82">
        <v>88</v>
      </c>
      <c r="C11" s="82">
        <v>88</v>
      </c>
      <c r="D11" s="82">
        <v>88</v>
      </c>
      <c r="E11" s="82">
        <v>108.3</v>
      </c>
      <c r="F11" s="82" t="s">
        <v>791</v>
      </c>
      <c r="G11" s="82">
        <v>126</v>
      </c>
      <c r="H11" s="82">
        <v>126</v>
      </c>
      <c r="I11" s="82">
        <v>163.3</v>
      </c>
      <c r="J11" s="82">
        <v>184</v>
      </c>
      <c r="K11" s="82">
        <v>265.4</v>
      </c>
      <c r="L11" s="82">
        <v>154.1</v>
      </c>
      <c r="M11" s="1364"/>
    </row>
    <row r="12" ht="15" spans="1:13">
      <c r="A12" s="1431">
        <v>1</v>
      </c>
      <c r="B12" s="82">
        <v>105</v>
      </c>
      <c r="C12" s="82">
        <v>103.5</v>
      </c>
      <c r="D12" s="82">
        <v>103.5</v>
      </c>
      <c r="E12" s="82">
        <v>124.7</v>
      </c>
      <c r="F12" s="82">
        <v>136.5</v>
      </c>
      <c r="G12" s="82">
        <v>141</v>
      </c>
      <c r="H12" s="82">
        <v>143</v>
      </c>
      <c r="I12" s="82">
        <v>181</v>
      </c>
      <c r="J12" s="82">
        <v>207.2</v>
      </c>
      <c r="K12" s="82">
        <v>321.1</v>
      </c>
      <c r="L12" s="82">
        <v>171.5</v>
      </c>
      <c r="M12" s="1364"/>
    </row>
    <row r="13" ht="15" spans="1:13">
      <c r="A13" s="1430">
        <v>1.5</v>
      </c>
      <c r="B13" s="82">
        <v>117</v>
      </c>
      <c r="C13" s="82">
        <v>116.7</v>
      </c>
      <c r="D13" s="82">
        <v>117.5</v>
      </c>
      <c r="E13" s="82">
        <v>145.1</v>
      </c>
      <c r="F13" s="82">
        <v>160.4</v>
      </c>
      <c r="G13" s="82">
        <v>160</v>
      </c>
      <c r="H13" s="82">
        <v>165</v>
      </c>
      <c r="I13" s="82">
        <v>202.7</v>
      </c>
      <c r="J13" s="82">
        <v>234.4</v>
      </c>
      <c r="K13" s="82">
        <v>380.8</v>
      </c>
      <c r="L13" s="82">
        <v>192.9</v>
      </c>
      <c r="M13" s="1364"/>
    </row>
    <row r="14" ht="15" spans="1:13">
      <c r="A14" s="1431">
        <v>2</v>
      </c>
      <c r="B14" s="82">
        <v>129</v>
      </c>
      <c r="C14" s="82">
        <v>129.9</v>
      </c>
      <c r="D14" s="82">
        <v>131.5</v>
      </c>
      <c r="E14" s="82">
        <v>165.5</v>
      </c>
      <c r="F14" s="82">
        <v>184.3</v>
      </c>
      <c r="G14" s="82">
        <v>179</v>
      </c>
      <c r="H14" s="82">
        <v>187</v>
      </c>
      <c r="I14" s="82">
        <v>224.4</v>
      </c>
      <c r="J14" s="82">
        <v>261.6</v>
      </c>
      <c r="K14" s="82">
        <v>440.5</v>
      </c>
      <c r="L14" s="82">
        <v>214.3</v>
      </c>
      <c r="M14" s="1364"/>
    </row>
    <row r="15" ht="15" spans="1:13">
      <c r="A15" s="1430">
        <v>2.5</v>
      </c>
      <c r="B15" s="82">
        <v>139.3</v>
      </c>
      <c r="C15" s="82">
        <v>143.1</v>
      </c>
      <c r="D15" s="82">
        <v>145.5</v>
      </c>
      <c r="E15" s="82">
        <v>185.9</v>
      </c>
      <c r="F15" s="82">
        <v>208.2</v>
      </c>
      <c r="G15" s="82">
        <v>196.6</v>
      </c>
      <c r="H15" s="82">
        <v>205.1</v>
      </c>
      <c r="I15" s="82">
        <v>246.1</v>
      </c>
      <c r="J15" s="82">
        <v>288.8</v>
      </c>
      <c r="K15" s="82">
        <v>500.2</v>
      </c>
      <c r="L15" s="82">
        <v>235.7</v>
      </c>
      <c r="M15" s="1364"/>
    </row>
    <row r="16" ht="15" spans="1:13">
      <c r="A16" s="1431">
        <v>3</v>
      </c>
      <c r="B16" s="82">
        <v>154.7</v>
      </c>
      <c r="C16" s="82">
        <v>163.5</v>
      </c>
      <c r="D16" s="82">
        <v>165.9</v>
      </c>
      <c r="E16" s="82">
        <v>210</v>
      </c>
      <c r="F16" s="82">
        <v>238.4</v>
      </c>
      <c r="G16" s="82">
        <v>226.2</v>
      </c>
      <c r="H16" s="82">
        <v>234.7</v>
      </c>
      <c r="I16" s="82">
        <v>280</v>
      </c>
      <c r="J16" s="82">
        <v>326.1</v>
      </c>
      <c r="K16" s="82">
        <v>605.9</v>
      </c>
      <c r="L16" s="82">
        <v>269.5</v>
      </c>
      <c r="M16" s="1364"/>
    </row>
    <row r="17" ht="15" spans="1:13">
      <c r="A17" s="1430">
        <v>3.5</v>
      </c>
      <c r="B17" s="82">
        <v>170.1</v>
      </c>
      <c r="C17" s="82">
        <v>183.9</v>
      </c>
      <c r="D17" s="82">
        <v>186.3</v>
      </c>
      <c r="E17" s="82">
        <v>234.1</v>
      </c>
      <c r="F17" s="82">
        <v>268.6</v>
      </c>
      <c r="G17" s="82">
        <v>255.8</v>
      </c>
      <c r="H17" s="82">
        <v>264.3</v>
      </c>
      <c r="I17" s="82">
        <v>313.9</v>
      </c>
      <c r="J17" s="82">
        <v>363.4</v>
      </c>
      <c r="K17" s="82">
        <v>711.6</v>
      </c>
      <c r="L17" s="82">
        <v>303.3</v>
      </c>
      <c r="M17" s="1364"/>
    </row>
    <row r="18" ht="15" spans="1:13">
      <c r="A18" s="1431">
        <v>4</v>
      </c>
      <c r="B18" s="82">
        <v>185.5</v>
      </c>
      <c r="C18" s="82">
        <v>204.3</v>
      </c>
      <c r="D18" s="82">
        <v>206.7</v>
      </c>
      <c r="E18" s="82">
        <v>258.2</v>
      </c>
      <c r="F18" s="82">
        <v>298.8</v>
      </c>
      <c r="G18" s="82">
        <v>285.4</v>
      </c>
      <c r="H18" s="82">
        <v>293.9</v>
      </c>
      <c r="I18" s="82">
        <v>347.8</v>
      </c>
      <c r="J18" s="82">
        <v>400.7</v>
      </c>
      <c r="K18" s="82">
        <v>817.3</v>
      </c>
      <c r="L18" s="82">
        <v>337.1</v>
      </c>
      <c r="M18" s="1364"/>
    </row>
    <row r="19" ht="15" spans="1:13">
      <c r="A19" s="1430">
        <v>4.5</v>
      </c>
      <c r="B19" s="82">
        <v>200.9</v>
      </c>
      <c r="C19" s="82">
        <v>224.7</v>
      </c>
      <c r="D19" s="82">
        <v>227.1</v>
      </c>
      <c r="E19" s="82">
        <v>282.3</v>
      </c>
      <c r="F19" s="82">
        <v>329</v>
      </c>
      <c r="G19" s="82">
        <v>315</v>
      </c>
      <c r="H19" s="82">
        <v>323.5</v>
      </c>
      <c r="I19" s="82">
        <v>381.7</v>
      </c>
      <c r="J19" s="82">
        <v>438</v>
      </c>
      <c r="K19" s="82">
        <v>923</v>
      </c>
      <c r="L19" s="82">
        <v>370.9</v>
      </c>
      <c r="M19" s="1364"/>
    </row>
    <row r="20" ht="15" spans="1:13">
      <c r="A20" s="1431">
        <v>5</v>
      </c>
      <c r="B20" s="82">
        <v>216.3</v>
      </c>
      <c r="C20" s="82">
        <v>245.1</v>
      </c>
      <c r="D20" s="82">
        <v>247.5</v>
      </c>
      <c r="E20" s="82">
        <v>306.4</v>
      </c>
      <c r="F20" s="82">
        <v>359.2</v>
      </c>
      <c r="G20" s="82">
        <v>344.6</v>
      </c>
      <c r="H20" s="82">
        <v>353.1</v>
      </c>
      <c r="I20" s="82">
        <v>415.6</v>
      </c>
      <c r="J20" s="82">
        <v>475.3</v>
      </c>
      <c r="K20" s="82">
        <v>1028.7</v>
      </c>
      <c r="L20" s="82">
        <v>404.7</v>
      </c>
      <c r="M20" s="1364"/>
    </row>
    <row r="21" ht="15" spans="1:13">
      <c r="A21" s="1430">
        <v>5.5</v>
      </c>
      <c r="B21" s="82">
        <v>231.2</v>
      </c>
      <c r="C21" s="82">
        <v>257.3</v>
      </c>
      <c r="D21" s="82">
        <v>260</v>
      </c>
      <c r="E21" s="82">
        <v>328.3</v>
      </c>
      <c r="F21" s="82">
        <v>384.4</v>
      </c>
      <c r="G21" s="82">
        <v>365</v>
      </c>
      <c r="H21" s="82">
        <v>374.3</v>
      </c>
      <c r="I21" s="82">
        <v>438.7</v>
      </c>
      <c r="J21" s="82">
        <v>500.2</v>
      </c>
      <c r="K21" s="82">
        <v>1077.9</v>
      </c>
      <c r="L21" s="82">
        <v>429.9</v>
      </c>
      <c r="M21" s="1364"/>
    </row>
    <row r="22" ht="15" spans="1:13">
      <c r="A22" s="1431">
        <v>6</v>
      </c>
      <c r="B22" s="82">
        <v>246.1</v>
      </c>
      <c r="C22" s="82">
        <v>269.5</v>
      </c>
      <c r="D22" s="82">
        <v>272.5</v>
      </c>
      <c r="E22" s="82">
        <v>350.2</v>
      </c>
      <c r="F22" s="82">
        <v>409.6</v>
      </c>
      <c r="G22" s="82">
        <v>385.4</v>
      </c>
      <c r="H22" s="82">
        <v>395.5</v>
      </c>
      <c r="I22" s="82">
        <v>461.8</v>
      </c>
      <c r="J22" s="82">
        <v>525.1</v>
      </c>
      <c r="K22" s="82">
        <v>1127.1</v>
      </c>
      <c r="L22" s="82">
        <v>455.1</v>
      </c>
      <c r="M22" s="1364"/>
    </row>
    <row r="23" ht="15" spans="1:13">
      <c r="A23" s="1430">
        <v>6.5</v>
      </c>
      <c r="B23" s="82">
        <v>261</v>
      </c>
      <c r="C23" s="82">
        <v>281.7</v>
      </c>
      <c r="D23" s="82">
        <v>285</v>
      </c>
      <c r="E23" s="82">
        <v>372.1</v>
      </c>
      <c r="F23" s="82">
        <v>434.8</v>
      </c>
      <c r="G23" s="82">
        <v>405.8</v>
      </c>
      <c r="H23" s="82">
        <v>416.7</v>
      </c>
      <c r="I23" s="82">
        <v>484.9</v>
      </c>
      <c r="J23" s="82">
        <v>550</v>
      </c>
      <c r="K23" s="82">
        <v>1176.3</v>
      </c>
      <c r="L23" s="82">
        <v>480.3</v>
      </c>
      <c r="M23" s="1364"/>
    </row>
    <row r="24" ht="15" spans="1:13">
      <c r="A24" s="1431">
        <v>7</v>
      </c>
      <c r="B24" s="82">
        <v>275.9</v>
      </c>
      <c r="C24" s="82">
        <v>293.9</v>
      </c>
      <c r="D24" s="82">
        <v>297.5</v>
      </c>
      <c r="E24" s="82">
        <v>394</v>
      </c>
      <c r="F24" s="82">
        <v>460</v>
      </c>
      <c r="G24" s="82">
        <v>426.2</v>
      </c>
      <c r="H24" s="82">
        <v>437.9</v>
      </c>
      <c r="I24" s="82">
        <v>508</v>
      </c>
      <c r="J24" s="82">
        <v>574.9</v>
      </c>
      <c r="K24" s="82">
        <v>1225.5</v>
      </c>
      <c r="L24" s="82">
        <v>505.5</v>
      </c>
      <c r="M24" s="1364"/>
    </row>
    <row r="25" ht="15" spans="1:13">
      <c r="A25" s="1430">
        <v>7.5</v>
      </c>
      <c r="B25" s="82">
        <v>290.8</v>
      </c>
      <c r="C25" s="82">
        <v>306.1</v>
      </c>
      <c r="D25" s="82">
        <v>310</v>
      </c>
      <c r="E25" s="82">
        <v>415.9</v>
      </c>
      <c r="F25" s="82">
        <v>485.2</v>
      </c>
      <c r="G25" s="82">
        <v>446.6</v>
      </c>
      <c r="H25" s="82">
        <v>459.1</v>
      </c>
      <c r="I25" s="82">
        <v>531.1</v>
      </c>
      <c r="J25" s="82">
        <v>599.8</v>
      </c>
      <c r="K25" s="82">
        <v>1274.7</v>
      </c>
      <c r="L25" s="82">
        <v>530.7</v>
      </c>
      <c r="M25" s="1364"/>
    </row>
    <row r="26" ht="15" spans="1:13">
      <c r="A26" s="1431">
        <v>8</v>
      </c>
      <c r="B26" s="82">
        <v>305.7</v>
      </c>
      <c r="C26" s="82">
        <v>318.3</v>
      </c>
      <c r="D26" s="82">
        <v>322.5</v>
      </c>
      <c r="E26" s="82">
        <v>437.8</v>
      </c>
      <c r="F26" s="82">
        <v>510.4</v>
      </c>
      <c r="G26" s="82">
        <v>467</v>
      </c>
      <c r="H26" s="82">
        <v>480.3</v>
      </c>
      <c r="I26" s="82">
        <v>554.2</v>
      </c>
      <c r="J26" s="82">
        <v>624.7</v>
      </c>
      <c r="K26" s="82">
        <v>1323.9</v>
      </c>
      <c r="L26" s="82">
        <v>555.9</v>
      </c>
      <c r="M26" s="1364"/>
    </row>
    <row r="27" ht="15" spans="1:13">
      <c r="A27" s="1430">
        <v>8.5</v>
      </c>
      <c r="B27" s="82">
        <v>320.6</v>
      </c>
      <c r="C27" s="82">
        <v>330.5</v>
      </c>
      <c r="D27" s="82">
        <v>335</v>
      </c>
      <c r="E27" s="82">
        <v>459.7</v>
      </c>
      <c r="F27" s="82">
        <v>535.6</v>
      </c>
      <c r="G27" s="82">
        <v>487.4</v>
      </c>
      <c r="H27" s="82">
        <v>501.5</v>
      </c>
      <c r="I27" s="82">
        <v>577.3</v>
      </c>
      <c r="J27" s="82">
        <v>649.6</v>
      </c>
      <c r="K27" s="82">
        <v>1373.1</v>
      </c>
      <c r="L27" s="82">
        <v>581.1</v>
      </c>
      <c r="M27" s="1364"/>
    </row>
    <row r="28" ht="15" spans="1:13">
      <c r="A28" s="1431">
        <v>9</v>
      </c>
      <c r="B28" s="82">
        <v>335.5</v>
      </c>
      <c r="C28" s="82">
        <v>342.7</v>
      </c>
      <c r="D28" s="82">
        <v>347.5</v>
      </c>
      <c r="E28" s="82">
        <v>481.6</v>
      </c>
      <c r="F28" s="82">
        <v>560.8</v>
      </c>
      <c r="G28" s="82">
        <v>507.8</v>
      </c>
      <c r="H28" s="82">
        <v>522.7</v>
      </c>
      <c r="I28" s="82">
        <v>600.4</v>
      </c>
      <c r="J28" s="82">
        <v>674.5</v>
      </c>
      <c r="K28" s="82">
        <v>1422.3</v>
      </c>
      <c r="L28" s="82">
        <v>606.3</v>
      </c>
      <c r="M28" s="1364"/>
    </row>
    <row r="29" ht="15" spans="1:13">
      <c r="A29" s="1430">
        <v>9.5</v>
      </c>
      <c r="B29" s="82">
        <v>350.4</v>
      </c>
      <c r="C29" s="82">
        <v>354.9</v>
      </c>
      <c r="D29" s="82">
        <v>360</v>
      </c>
      <c r="E29" s="82">
        <v>503.5</v>
      </c>
      <c r="F29" s="82">
        <v>586</v>
      </c>
      <c r="G29" s="82">
        <v>528.2</v>
      </c>
      <c r="H29" s="82">
        <v>543.9</v>
      </c>
      <c r="I29" s="82">
        <v>623.5</v>
      </c>
      <c r="J29" s="82">
        <v>699.4</v>
      </c>
      <c r="K29" s="82">
        <v>1471.5</v>
      </c>
      <c r="L29" s="82">
        <v>631.5</v>
      </c>
      <c r="M29" s="1364"/>
    </row>
    <row r="30" ht="15" spans="1:13">
      <c r="A30" s="1431">
        <v>10</v>
      </c>
      <c r="B30" s="82">
        <v>365.3</v>
      </c>
      <c r="C30" s="82">
        <v>367.1</v>
      </c>
      <c r="D30" s="82">
        <v>372.5</v>
      </c>
      <c r="E30" s="82">
        <v>525.4</v>
      </c>
      <c r="F30" s="82">
        <v>611.2</v>
      </c>
      <c r="G30" s="82">
        <v>548.6</v>
      </c>
      <c r="H30" s="82">
        <v>565.1</v>
      </c>
      <c r="I30" s="82">
        <v>646.6</v>
      </c>
      <c r="J30" s="82">
        <v>724.3</v>
      </c>
      <c r="K30" s="82">
        <v>1520.7</v>
      </c>
      <c r="L30" s="82">
        <v>656.7</v>
      </c>
      <c r="M30" s="1364"/>
    </row>
    <row r="31" ht="15" spans="1:13">
      <c r="A31" s="1430">
        <v>10.5</v>
      </c>
      <c r="B31" s="82">
        <v>376.7</v>
      </c>
      <c r="C31" s="82">
        <v>379.3</v>
      </c>
      <c r="D31" s="82">
        <v>384.5</v>
      </c>
      <c r="E31" s="82">
        <v>542.9</v>
      </c>
      <c r="F31" s="82">
        <v>632.2</v>
      </c>
      <c r="G31" s="82">
        <v>565.9</v>
      </c>
      <c r="H31" s="82">
        <v>582.7</v>
      </c>
      <c r="I31" s="82">
        <v>665.3</v>
      </c>
      <c r="J31" s="82">
        <v>743.4</v>
      </c>
      <c r="K31" s="82">
        <v>1563.7</v>
      </c>
      <c r="L31" s="82">
        <v>677.5</v>
      </c>
      <c r="M31" s="1364"/>
    </row>
    <row r="32" ht="15" spans="1:13">
      <c r="A32" s="1431">
        <v>11</v>
      </c>
      <c r="B32" s="82">
        <v>388.1</v>
      </c>
      <c r="C32" s="82">
        <v>391.5</v>
      </c>
      <c r="D32" s="82">
        <v>396.5</v>
      </c>
      <c r="E32" s="82">
        <v>560.4</v>
      </c>
      <c r="F32" s="82">
        <v>653.2</v>
      </c>
      <c r="G32" s="82">
        <v>583.2</v>
      </c>
      <c r="H32" s="82">
        <v>600.3</v>
      </c>
      <c r="I32" s="82">
        <v>684</v>
      </c>
      <c r="J32" s="82">
        <v>762.5</v>
      </c>
      <c r="K32" s="82">
        <v>1606.7</v>
      </c>
      <c r="L32" s="82">
        <v>698.3</v>
      </c>
      <c r="M32" s="1364"/>
    </row>
    <row r="33" ht="15" spans="1:13">
      <c r="A33" s="1430">
        <v>11.5</v>
      </c>
      <c r="B33" s="82">
        <v>399.5</v>
      </c>
      <c r="C33" s="82">
        <v>403.7</v>
      </c>
      <c r="D33" s="82">
        <v>408.5</v>
      </c>
      <c r="E33" s="82">
        <v>577.9</v>
      </c>
      <c r="F33" s="82">
        <v>674.2</v>
      </c>
      <c r="G33" s="82">
        <v>600.5</v>
      </c>
      <c r="H33" s="82">
        <v>617.9</v>
      </c>
      <c r="I33" s="82">
        <v>702.7</v>
      </c>
      <c r="J33" s="82">
        <v>781.6</v>
      </c>
      <c r="K33" s="82">
        <v>1649.7</v>
      </c>
      <c r="L33" s="82">
        <v>719.1</v>
      </c>
      <c r="M33" s="1364"/>
    </row>
    <row r="34" ht="15" spans="1:13">
      <c r="A34" s="1431">
        <v>12</v>
      </c>
      <c r="B34" s="82">
        <v>410.9</v>
      </c>
      <c r="C34" s="82">
        <v>415.9</v>
      </c>
      <c r="D34" s="82">
        <v>420.5</v>
      </c>
      <c r="E34" s="82">
        <v>595.4</v>
      </c>
      <c r="F34" s="82">
        <v>695.2</v>
      </c>
      <c r="G34" s="82">
        <v>617.8</v>
      </c>
      <c r="H34" s="82">
        <v>635.5</v>
      </c>
      <c r="I34" s="82">
        <v>721.4</v>
      </c>
      <c r="J34" s="82">
        <v>800.7</v>
      </c>
      <c r="K34" s="82">
        <v>1692.7</v>
      </c>
      <c r="L34" s="82">
        <v>739.9</v>
      </c>
      <c r="M34" s="1364"/>
    </row>
    <row r="35" ht="15" spans="1:13">
      <c r="A35" s="1430">
        <v>12.5</v>
      </c>
      <c r="B35" s="82">
        <v>422.3</v>
      </c>
      <c r="C35" s="82">
        <v>428.1</v>
      </c>
      <c r="D35" s="82">
        <v>432.5</v>
      </c>
      <c r="E35" s="82">
        <v>612.9</v>
      </c>
      <c r="F35" s="82">
        <v>716.2</v>
      </c>
      <c r="G35" s="82">
        <v>635.1</v>
      </c>
      <c r="H35" s="82">
        <v>653.1</v>
      </c>
      <c r="I35" s="82">
        <v>740.1</v>
      </c>
      <c r="J35" s="82">
        <v>819.8</v>
      </c>
      <c r="K35" s="82">
        <v>1735.7</v>
      </c>
      <c r="L35" s="82">
        <v>760.7</v>
      </c>
      <c r="M35" s="1364"/>
    </row>
    <row r="36" ht="15" spans="1:13">
      <c r="A36" s="1431">
        <v>13</v>
      </c>
      <c r="B36" s="82">
        <v>433.7</v>
      </c>
      <c r="C36" s="82">
        <v>440.3</v>
      </c>
      <c r="D36" s="82">
        <v>444.5</v>
      </c>
      <c r="E36" s="82">
        <v>630.4</v>
      </c>
      <c r="F36" s="82">
        <v>737.2</v>
      </c>
      <c r="G36" s="82">
        <v>652.4</v>
      </c>
      <c r="H36" s="82">
        <v>670.7</v>
      </c>
      <c r="I36" s="82">
        <v>758.8</v>
      </c>
      <c r="J36" s="82">
        <v>838.9</v>
      </c>
      <c r="K36" s="82">
        <v>1778.7</v>
      </c>
      <c r="L36" s="82">
        <v>781.5</v>
      </c>
      <c r="M36" s="1364"/>
    </row>
    <row r="37" ht="15" spans="1:13">
      <c r="A37" s="1430">
        <v>13.5</v>
      </c>
      <c r="B37" s="82">
        <v>445.1</v>
      </c>
      <c r="C37" s="82">
        <v>452.5</v>
      </c>
      <c r="D37" s="82">
        <v>456.5</v>
      </c>
      <c r="E37" s="82">
        <v>647.9</v>
      </c>
      <c r="F37" s="82">
        <v>758.2</v>
      </c>
      <c r="G37" s="82">
        <v>669.7</v>
      </c>
      <c r="H37" s="82">
        <v>688.3</v>
      </c>
      <c r="I37" s="82">
        <v>777.5</v>
      </c>
      <c r="J37" s="82">
        <v>858</v>
      </c>
      <c r="K37" s="82">
        <v>1821.7</v>
      </c>
      <c r="L37" s="82">
        <v>802.3</v>
      </c>
      <c r="M37" s="1364"/>
    </row>
    <row r="38" ht="15" spans="1:13">
      <c r="A38" s="1431">
        <v>14</v>
      </c>
      <c r="B38" s="82">
        <v>456.5</v>
      </c>
      <c r="C38" s="82">
        <v>464.7</v>
      </c>
      <c r="D38" s="82">
        <v>468.5</v>
      </c>
      <c r="E38" s="82">
        <v>665.4</v>
      </c>
      <c r="F38" s="82">
        <v>779.2</v>
      </c>
      <c r="G38" s="82">
        <v>687</v>
      </c>
      <c r="H38" s="82">
        <v>705.9</v>
      </c>
      <c r="I38" s="82">
        <v>796.2</v>
      </c>
      <c r="J38" s="82">
        <v>877.1</v>
      </c>
      <c r="K38" s="82">
        <v>1864.7</v>
      </c>
      <c r="L38" s="82">
        <v>823.1</v>
      </c>
      <c r="M38" s="1364"/>
    </row>
    <row r="39" ht="15" spans="1:13">
      <c r="A39" s="1430">
        <v>14.5</v>
      </c>
      <c r="B39" s="82">
        <v>467.9</v>
      </c>
      <c r="C39" s="82">
        <v>476.9</v>
      </c>
      <c r="D39" s="82">
        <v>480.5</v>
      </c>
      <c r="E39" s="82">
        <v>682.9</v>
      </c>
      <c r="F39" s="82">
        <v>800.2</v>
      </c>
      <c r="G39" s="82">
        <v>704.3</v>
      </c>
      <c r="H39" s="82">
        <v>723.5</v>
      </c>
      <c r="I39" s="82">
        <v>814.9</v>
      </c>
      <c r="J39" s="82">
        <v>896.2</v>
      </c>
      <c r="K39" s="82">
        <v>1907.7</v>
      </c>
      <c r="L39" s="82">
        <v>843.9</v>
      </c>
      <c r="M39" s="1364"/>
    </row>
    <row r="40" ht="15" spans="1:13">
      <c r="A40" s="1431">
        <v>15</v>
      </c>
      <c r="B40" s="82">
        <v>479.3</v>
      </c>
      <c r="C40" s="82">
        <v>489.1</v>
      </c>
      <c r="D40" s="82">
        <v>492.5</v>
      </c>
      <c r="E40" s="82">
        <v>700.4</v>
      </c>
      <c r="F40" s="82">
        <v>821.2</v>
      </c>
      <c r="G40" s="82">
        <v>721.6</v>
      </c>
      <c r="H40" s="82">
        <v>741.1</v>
      </c>
      <c r="I40" s="82">
        <v>833.6</v>
      </c>
      <c r="J40" s="82">
        <v>915.3</v>
      </c>
      <c r="K40" s="82">
        <v>1950.7</v>
      </c>
      <c r="L40" s="82">
        <v>864.7</v>
      </c>
      <c r="M40" s="1364"/>
    </row>
    <row r="41" ht="15" spans="1:13">
      <c r="A41" s="1430">
        <v>15.5</v>
      </c>
      <c r="B41" s="82">
        <v>490.7</v>
      </c>
      <c r="C41" s="82">
        <v>501.3</v>
      </c>
      <c r="D41" s="82">
        <v>504.5</v>
      </c>
      <c r="E41" s="82">
        <v>717.9</v>
      </c>
      <c r="F41" s="82">
        <v>842.2</v>
      </c>
      <c r="G41" s="82">
        <v>738.9</v>
      </c>
      <c r="H41" s="82">
        <v>758.7</v>
      </c>
      <c r="I41" s="82">
        <v>852.3</v>
      </c>
      <c r="J41" s="82">
        <v>934.4</v>
      </c>
      <c r="K41" s="82">
        <v>1993.7</v>
      </c>
      <c r="L41" s="82">
        <v>885.5</v>
      </c>
      <c r="M41" s="1364"/>
    </row>
    <row r="42" ht="15" spans="1:13">
      <c r="A42" s="1431">
        <v>16</v>
      </c>
      <c r="B42" s="82">
        <v>502.1</v>
      </c>
      <c r="C42" s="82">
        <v>513.5</v>
      </c>
      <c r="D42" s="82">
        <v>516.5</v>
      </c>
      <c r="E42" s="82">
        <v>735.4</v>
      </c>
      <c r="F42" s="82">
        <v>863.2</v>
      </c>
      <c r="G42" s="82">
        <v>756.2</v>
      </c>
      <c r="H42" s="82">
        <v>776.3</v>
      </c>
      <c r="I42" s="82">
        <v>871</v>
      </c>
      <c r="J42" s="82">
        <v>953.5</v>
      </c>
      <c r="K42" s="82">
        <v>2036.7</v>
      </c>
      <c r="L42" s="82">
        <v>906.3</v>
      </c>
      <c r="M42" s="1364"/>
    </row>
    <row r="43" ht="15" spans="1:13">
      <c r="A43" s="1430">
        <v>16.5</v>
      </c>
      <c r="B43" s="82">
        <v>513.5</v>
      </c>
      <c r="C43" s="82">
        <v>525.7</v>
      </c>
      <c r="D43" s="82">
        <v>528.5</v>
      </c>
      <c r="E43" s="82">
        <v>752.9</v>
      </c>
      <c r="F43" s="82">
        <v>884.2</v>
      </c>
      <c r="G43" s="82">
        <v>773.5</v>
      </c>
      <c r="H43" s="82">
        <v>793.9</v>
      </c>
      <c r="I43" s="82">
        <v>889.7</v>
      </c>
      <c r="J43" s="82">
        <v>972.6</v>
      </c>
      <c r="K43" s="82">
        <v>2079.7</v>
      </c>
      <c r="L43" s="82">
        <v>927.1</v>
      </c>
      <c r="M43" s="1364"/>
    </row>
    <row r="44" ht="15" spans="1:13">
      <c r="A44" s="1431">
        <v>17</v>
      </c>
      <c r="B44" s="82">
        <v>524.9</v>
      </c>
      <c r="C44" s="82">
        <v>537.9</v>
      </c>
      <c r="D44" s="82">
        <v>540.5</v>
      </c>
      <c r="E44" s="82">
        <v>770.4</v>
      </c>
      <c r="F44" s="82">
        <v>905.2</v>
      </c>
      <c r="G44" s="82">
        <v>790.8</v>
      </c>
      <c r="H44" s="82">
        <v>811.5</v>
      </c>
      <c r="I44" s="82">
        <v>908.4</v>
      </c>
      <c r="J44" s="82">
        <v>991.7</v>
      </c>
      <c r="K44" s="82">
        <v>2122.7</v>
      </c>
      <c r="L44" s="82">
        <v>947.9</v>
      </c>
      <c r="M44" s="1364"/>
    </row>
    <row r="45" ht="15" spans="1:13">
      <c r="A45" s="1430">
        <v>17.5</v>
      </c>
      <c r="B45" s="82">
        <v>536.3</v>
      </c>
      <c r="C45" s="82">
        <v>550.1</v>
      </c>
      <c r="D45" s="82">
        <v>552.5</v>
      </c>
      <c r="E45" s="82">
        <v>787.9</v>
      </c>
      <c r="F45" s="82">
        <v>926.2</v>
      </c>
      <c r="G45" s="82">
        <v>808.1</v>
      </c>
      <c r="H45" s="82">
        <v>829.1</v>
      </c>
      <c r="I45" s="82">
        <v>927.1</v>
      </c>
      <c r="J45" s="82">
        <v>1010.8</v>
      </c>
      <c r="K45" s="82">
        <v>2165.7</v>
      </c>
      <c r="L45" s="82">
        <v>968.7</v>
      </c>
      <c r="M45" s="1364"/>
    </row>
    <row r="46" ht="15" spans="1:13">
      <c r="A46" s="1431">
        <v>18</v>
      </c>
      <c r="B46" s="82">
        <v>547.7</v>
      </c>
      <c r="C46" s="82">
        <v>562.3</v>
      </c>
      <c r="D46" s="82">
        <v>564.5</v>
      </c>
      <c r="E46" s="82">
        <v>805.4</v>
      </c>
      <c r="F46" s="82">
        <v>947.2</v>
      </c>
      <c r="G46" s="82">
        <v>825.4</v>
      </c>
      <c r="H46" s="82">
        <v>846.7</v>
      </c>
      <c r="I46" s="82">
        <v>945.8</v>
      </c>
      <c r="J46" s="82">
        <v>1029.9</v>
      </c>
      <c r="K46" s="82">
        <v>2208.7</v>
      </c>
      <c r="L46" s="82">
        <v>989.5</v>
      </c>
      <c r="M46" s="1364"/>
    </row>
    <row r="47" ht="15" spans="1:13">
      <c r="A47" s="1430">
        <v>18.5</v>
      </c>
      <c r="B47" s="82">
        <v>559.1</v>
      </c>
      <c r="C47" s="82">
        <v>574.5</v>
      </c>
      <c r="D47" s="82">
        <v>576.5</v>
      </c>
      <c r="E47" s="82">
        <v>822.9</v>
      </c>
      <c r="F47" s="82">
        <v>968.2</v>
      </c>
      <c r="G47" s="82">
        <v>842.7</v>
      </c>
      <c r="H47" s="82">
        <v>864.3</v>
      </c>
      <c r="I47" s="82">
        <v>964.5</v>
      </c>
      <c r="J47" s="82">
        <v>1049</v>
      </c>
      <c r="K47" s="82">
        <v>2251.7</v>
      </c>
      <c r="L47" s="82">
        <v>1010.3</v>
      </c>
      <c r="M47" s="1364"/>
    </row>
    <row r="48" ht="15" spans="1:13">
      <c r="A48" s="1431">
        <v>19</v>
      </c>
      <c r="B48" s="82">
        <v>570.5</v>
      </c>
      <c r="C48" s="82">
        <v>586.7</v>
      </c>
      <c r="D48" s="82">
        <v>588.5</v>
      </c>
      <c r="E48" s="82">
        <v>840.4</v>
      </c>
      <c r="F48" s="82">
        <v>989.2</v>
      </c>
      <c r="G48" s="82">
        <v>860</v>
      </c>
      <c r="H48" s="82">
        <v>881.9</v>
      </c>
      <c r="I48" s="82">
        <v>983.2</v>
      </c>
      <c r="J48" s="82">
        <v>1068.1</v>
      </c>
      <c r="K48" s="82">
        <v>2294.7</v>
      </c>
      <c r="L48" s="82">
        <v>1031.1</v>
      </c>
      <c r="M48" s="1364"/>
    </row>
    <row r="49" ht="15" spans="1:13">
      <c r="A49" s="1430">
        <v>19.5</v>
      </c>
      <c r="B49" s="82">
        <v>581.9</v>
      </c>
      <c r="C49" s="82">
        <v>598.9</v>
      </c>
      <c r="D49" s="82">
        <v>600.5</v>
      </c>
      <c r="E49" s="82">
        <v>857.9</v>
      </c>
      <c r="F49" s="82">
        <v>1010.2</v>
      </c>
      <c r="G49" s="82">
        <v>877.3</v>
      </c>
      <c r="H49" s="82">
        <v>899.5</v>
      </c>
      <c r="I49" s="82">
        <v>1001.9</v>
      </c>
      <c r="J49" s="82">
        <v>1087.2</v>
      </c>
      <c r="K49" s="82">
        <v>2337.7</v>
      </c>
      <c r="L49" s="82">
        <v>1051.9</v>
      </c>
      <c r="M49" s="1364"/>
    </row>
    <row r="50" ht="15" spans="1:13">
      <c r="A50" s="1431">
        <v>20</v>
      </c>
      <c r="B50" s="82">
        <v>593.3</v>
      </c>
      <c r="C50" s="82">
        <v>611.1</v>
      </c>
      <c r="D50" s="82">
        <v>612.5</v>
      </c>
      <c r="E50" s="82">
        <v>875.4</v>
      </c>
      <c r="F50" s="82">
        <v>1031.2</v>
      </c>
      <c r="G50" s="82">
        <v>894.6</v>
      </c>
      <c r="H50" s="82">
        <v>917.1</v>
      </c>
      <c r="I50" s="82">
        <v>1020.6</v>
      </c>
      <c r="J50" s="82">
        <v>1106.3</v>
      </c>
      <c r="K50" s="82">
        <v>2380.7</v>
      </c>
      <c r="L50" s="82">
        <v>1072.7</v>
      </c>
      <c r="M50" s="1364"/>
    </row>
    <row r="51" ht="15" spans="1:13">
      <c r="A51" s="1430">
        <v>20.5</v>
      </c>
      <c r="B51" s="82">
        <v>604.7</v>
      </c>
      <c r="C51" s="82">
        <v>624.3</v>
      </c>
      <c r="D51" s="82">
        <v>625.2</v>
      </c>
      <c r="E51" s="82">
        <v>897.1</v>
      </c>
      <c r="F51" s="82">
        <v>1056.6</v>
      </c>
      <c r="G51" s="82">
        <v>916</v>
      </c>
      <c r="H51" s="82">
        <v>938.8</v>
      </c>
      <c r="I51" s="82">
        <v>1044.2</v>
      </c>
      <c r="J51" s="82">
        <v>1133.5</v>
      </c>
      <c r="K51" s="82">
        <v>2443.1</v>
      </c>
      <c r="L51" s="82">
        <v>1098.5</v>
      </c>
      <c r="M51" s="1364"/>
    </row>
    <row r="52" ht="15" spans="1:13">
      <c r="A52" s="1431">
        <v>21</v>
      </c>
      <c r="B52" s="82">
        <v>616.1</v>
      </c>
      <c r="C52" s="82">
        <v>637.5</v>
      </c>
      <c r="D52" s="82">
        <v>637.9</v>
      </c>
      <c r="E52" s="82">
        <v>918.8</v>
      </c>
      <c r="F52" s="82">
        <v>1082</v>
      </c>
      <c r="G52" s="82">
        <v>937.4</v>
      </c>
      <c r="H52" s="82">
        <v>960.5</v>
      </c>
      <c r="I52" s="82">
        <v>1067.8</v>
      </c>
      <c r="J52" s="82">
        <v>1160.7</v>
      </c>
      <c r="K52" s="82">
        <v>2505.5</v>
      </c>
      <c r="L52" s="82">
        <v>1124.3</v>
      </c>
      <c r="M52" s="1364"/>
    </row>
    <row r="53" ht="15" spans="1:13">
      <c r="A53" s="1430">
        <v>21.5</v>
      </c>
      <c r="B53" s="82">
        <v>627.5</v>
      </c>
      <c r="C53" s="82">
        <v>650.7</v>
      </c>
      <c r="D53" s="82">
        <v>650.6</v>
      </c>
      <c r="E53" s="82">
        <v>940.5</v>
      </c>
      <c r="F53" s="82">
        <v>1107.4</v>
      </c>
      <c r="G53" s="82">
        <v>958.8</v>
      </c>
      <c r="H53" s="82">
        <v>982.2</v>
      </c>
      <c r="I53" s="82">
        <v>1091.4</v>
      </c>
      <c r="J53" s="82">
        <v>1187.9</v>
      </c>
      <c r="K53" s="82">
        <v>2567.9</v>
      </c>
      <c r="L53" s="82">
        <v>1150.1</v>
      </c>
      <c r="M53" s="1364"/>
    </row>
    <row r="54" ht="15" spans="1:13">
      <c r="A54" s="1431">
        <v>22</v>
      </c>
      <c r="B54" s="82">
        <v>638.9</v>
      </c>
      <c r="C54" s="82">
        <v>663.9</v>
      </c>
      <c r="D54" s="82">
        <v>663.3</v>
      </c>
      <c r="E54" s="82">
        <v>962.2</v>
      </c>
      <c r="F54" s="82">
        <v>1132.8</v>
      </c>
      <c r="G54" s="82">
        <v>980.2</v>
      </c>
      <c r="H54" s="82">
        <v>1003.9</v>
      </c>
      <c r="I54" s="82">
        <v>1115</v>
      </c>
      <c r="J54" s="82">
        <v>1215.1</v>
      </c>
      <c r="K54" s="82">
        <v>2630.3</v>
      </c>
      <c r="L54" s="82">
        <v>1175.9</v>
      </c>
      <c r="M54" s="1364"/>
    </row>
    <row r="55" ht="15" spans="1:13">
      <c r="A55" s="1430">
        <v>22.5</v>
      </c>
      <c r="B55" s="82">
        <v>650.3</v>
      </c>
      <c r="C55" s="82">
        <v>677.1</v>
      </c>
      <c r="D55" s="82">
        <v>676</v>
      </c>
      <c r="E55" s="82">
        <v>983.9</v>
      </c>
      <c r="F55" s="82">
        <v>1158.2</v>
      </c>
      <c r="G55" s="82">
        <v>1001.6</v>
      </c>
      <c r="H55" s="82">
        <v>1025.6</v>
      </c>
      <c r="I55" s="82">
        <v>1138.6</v>
      </c>
      <c r="J55" s="82">
        <v>1242.3</v>
      </c>
      <c r="K55" s="82">
        <v>2692.7</v>
      </c>
      <c r="L55" s="82">
        <v>1201.7</v>
      </c>
      <c r="M55" s="1364"/>
    </row>
    <row r="56" ht="15" spans="1:13">
      <c r="A56" s="1431">
        <v>23</v>
      </c>
      <c r="B56" s="82">
        <v>661.7</v>
      </c>
      <c r="C56" s="82">
        <v>690.3</v>
      </c>
      <c r="D56" s="82">
        <v>688.7</v>
      </c>
      <c r="E56" s="82">
        <v>1005.6</v>
      </c>
      <c r="F56" s="82">
        <v>1183.6</v>
      </c>
      <c r="G56" s="82">
        <v>1023</v>
      </c>
      <c r="H56" s="82">
        <v>1047.3</v>
      </c>
      <c r="I56" s="82">
        <v>1162.2</v>
      </c>
      <c r="J56" s="82">
        <v>1269.5</v>
      </c>
      <c r="K56" s="82">
        <v>2755.1</v>
      </c>
      <c r="L56" s="82">
        <v>1227.5</v>
      </c>
      <c r="M56" s="1364"/>
    </row>
    <row r="57" ht="15" spans="1:13">
      <c r="A57" s="1430">
        <v>23.5</v>
      </c>
      <c r="B57" s="82">
        <v>673.1</v>
      </c>
      <c r="C57" s="82">
        <v>703.5</v>
      </c>
      <c r="D57" s="82">
        <v>701.4</v>
      </c>
      <c r="E57" s="82">
        <v>1027.3</v>
      </c>
      <c r="F57" s="82">
        <v>1209</v>
      </c>
      <c r="G57" s="82">
        <v>1044.4</v>
      </c>
      <c r="H57" s="82">
        <v>1069</v>
      </c>
      <c r="I57" s="82">
        <v>1185.8</v>
      </c>
      <c r="J57" s="82">
        <v>1296.7</v>
      </c>
      <c r="K57" s="82">
        <v>2817.5</v>
      </c>
      <c r="L57" s="82">
        <v>1253.3</v>
      </c>
      <c r="M57" s="1364"/>
    </row>
    <row r="58" ht="15" spans="1:13">
      <c r="A58" s="1431">
        <v>24</v>
      </c>
      <c r="B58" s="82">
        <v>684.5</v>
      </c>
      <c r="C58" s="82">
        <v>716.7</v>
      </c>
      <c r="D58" s="82">
        <v>714.1</v>
      </c>
      <c r="E58" s="82">
        <v>1049</v>
      </c>
      <c r="F58" s="82">
        <v>1234.4</v>
      </c>
      <c r="G58" s="82">
        <v>1065.8</v>
      </c>
      <c r="H58" s="82">
        <v>1090.7</v>
      </c>
      <c r="I58" s="82">
        <v>1209.4</v>
      </c>
      <c r="J58" s="82">
        <v>1323.9</v>
      </c>
      <c r="K58" s="82">
        <v>2879.9</v>
      </c>
      <c r="L58" s="82">
        <v>1279.1</v>
      </c>
      <c r="M58" s="1364"/>
    </row>
    <row r="59" ht="15" spans="1:13">
      <c r="A59" s="1430">
        <v>24.5</v>
      </c>
      <c r="B59" s="82">
        <v>695.9</v>
      </c>
      <c r="C59" s="82">
        <v>729.9</v>
      </c>
      <c r="D59" s="82">
        <v>726.8</v>
      </c>
      <c r="E59" s="82">
        <v>1070.7</v>
      </c>
      <c r="F59" s="82">
        <v>1259.8</v>
      </c>
      <c r="G59" s="82">
        <v>1087.2</v>
      </c>
      <c r="H59" s="82">
        <v>1112.4</v>
      </c>
      <c r="I59" s="82">
        <v>1233</v>
      </c>
      <c r="J59" s="82">
        <v>1351.1</v>
      </c>
      <c r="K59" s="82">
        <v>2942.3</v>
      </c>
      <c r="L59" s="82">
        <v>1304.9</v>
      </c>
      <c r="M59" s="1364"/>
    </row>
    <row r="60" ht="15" spans="1:13">
      <c r="A60" s="1431">
        <v>25</v>
      </c>
      <c r="B60" s="82">
        <v>707.3</v>
      </c>
      <c r="C60" s="82">
        <v>743.1</v>
      </c>
      <c r="D60" s="82">
        <v>739.5</v>
      </c>
      <c r="E60" s="82">
        <v>1092.4</v>
      </c>
      <c r="F60" s="82">
        <v>1285.2</v>
      </c>
      <c r="G60" s="82">
        <v>1108.6</v>
      </c>
      <c r="H60" s="82">
        <v>1134.1</v>
      </c>
      <c r="I60" s="82">
        <v>1256.6</v>
      </c>
      <c r="J60" s="82">
        <v>1378.3</v>
      </c>
      <c r="K60" s="82">
        <v>3004.7</v>
      </c>
      <c r="L60" s="82">
        <v>1330.7</v>
      </c>
      <c r="M60" s="1364"/>
    </row>
    <row r="61" ht="15" spans="1:13">
      <c r="A61" s="1430">
        <v>25.5</v>
      </c>
      <c r="B61" s="82">
        <v>718.7</v>
      </c>
      <c r="C61" s="82">
        <v>756.3</v>
      </c>
      <c r="D61" s="82">
        <v>752.2</v>
      </c>
      <c r="E61" s="82">
        <v>1114.1</v>
      </c>
      <c r="F61" s="82">
        <v>1310.6</v>
      </c>
      <c r="G61" s="82">
        <v>1130</v>
      </c>
      <c r="H61" s="82">
        <v>1155.8</v>
      </c>
      <c r="I61" s="82">
        <v>1280.2</v>
      </c>
      <c r="J61" s="82">
        <v>1405.5</v>
      </c>
      <c r="K61" s="82">
        <v>3067.1</v>
      </c>
      <c r="L61" s="82">
        <v>1356.5</v>
      </c>
      <c r="M61" s="1364"/>
    </row>
    <row r="62" ht="15" spans="1:13">
      <c r="A62" s="1431">
        <v>26</v>
      </c>
      <c r="B62" s="82">
        <v>730.1</v>
      </c>
      <c r="C62" s="82">
        <v>769.5</v>
      </c>
      <c r="D62" s="82">
        <v>764.9</v>
      </c>
      <c r="E62" s="82">
        <v>1135.8</v>
      </c>
      <c r="F62" s="82">
        <v>1336</v>
      </c>
      <c r="G62" s="82">
        <v>1151.4</v>
      </c>
      <c r="H62" s="82">
        <v>1177.5</v>
      </c>
      <c r="I62" s="82">
        <v>1303.8</v>
      </c>
      <c r="J62" s="82">
        <v>1432.7</v>
      </c>
      <c r="K62" s="82">
        <v>3129.5</v>
      </c>
      <c r="L62" s="82">
        <v>1382.3</v>
      </c>
      <c r="M62" s="1364"/>
    </row>
    <row r="63" ht="15" spans="1:13">
      <c r="A63" s="1430">
        <v>26.5</v>
      </c>
      <c r="B63" s="82">
        <v>741.5</v>
      </c>
      <c r="C63" s="82">
        <v>782.7</v>
      </c>
      <c r="D63" s="82">
        <v>777.6</v>
      </c>
      <c r="E63" s="82">
        <v>1157.5</v>
      </c>
      <c r="F63" s="82">
        <v>1361.4</v>
      </c>
      <c r="G63" s="82">
        <v>1172.8</v>
      </c>
      <c r="H63" s="82">
        <v>1199.2</v>
      </c>
      <c r="I63" s="82">
        <v>1327.4</v>
      </c>
      <c r="J63" s="82">
        <v>1459.9</v>
      </c>
      <c r="K63" s="82">
        <v>3191.9</v>
      </c>
      <c r="L63" s="82">
        <v>1408.1</v>
      </c>
      <c r="M63" s="1364"/>
    </row>
    <row r="64" ht="15" spans="1:13">
      <c r="A64" s="1431">
        <v>27</v>
      </c>
      <c r="B64" s="82">
        <v>752.9</v>
      </c>
      <c r="C64" s="82">
        <v>795.9</v>
      </c>
      <c r="D64" s="82">
        <v>790.3</v>
      </c>
      <c r="E64" s="82">
        <v>1179.2</v>
      </c>
      <c r="F64" s="82">
        <v>1386.8</v>
      </c>
      <c r="G64" s="82">
        <v>1194.2</v>
      </c>
      <c r="H64" s="82">
        <v>1220.9</v>
      </c>
      <c r="I64" s="82">
        <v>1351</v>
      </c>
      <c r="J64" s="82">
        <v>1487.1</v>
      </c>
      <c r="K64" s="82">
        <v>3254.3</v>
      </c>
      <c r="L64" s="82">
        <v>1433.9</v>
      </c>
      <c r="M64" s="1364"/>
    </row>
    <row r="65" ht="15" spans="1:13">
      <c r="A65" s="1430">
        <v>27.5</v>
      </c>
      <c r="B65" s="82">
        <v>764.3</v>
      </c>
      <c r="C65" s="82">
        <v>809.1</v>
      </c>
      <c r="D65" s="82">
        <v>803</v>
      </c>
      <c r="E65" s="82">
        <v>1200.9</v>
      </c>
      <c r="F65" s="82">
        <v>1412.2</v>
      </c>
      <c r="G65" s="82">
        <v>1215.6</v>
      </c>
      <c r="H65" s="82">
        <v>1242.6</v>
      </c>
      <c r="I65" s="82">
        <v>1374.6</v>
      </c>
      <c r="J65" s="82">
        <v>1514.3</v>
      </c>
      <c r="K65" s="82">
        <v>3316.7</v>
      </c>
      <c r="L65" s="82">
        <v>1459.7</v>
      </c>
      <c r="M65" s="1364"/>
    </row>
    <row r="66" ht="15" spans="1:13">
      <c r="A66" s="1431">
        <v>28</v>
      </c>
      <c r="B66" s="82">
        <v>775.7</v>
      </c>
      <c r="C66" s="82">
        <v>822.3</v>
      </c>
      <c r="D66" s="82">
        <v>815.7</v>
      </c>
      <c r="E66" s="82">
        <v>1222.6</v>
      </c>
      <c r="F66" s="82">
        <v>1437.6</v>
      </c>
      <c r="G66" s="82">
        <v>1237</v>
      </c>
      <c r="H66" s="82">
        <v>1264.3</v>
      </c>
      <c r="I66" s="82">
        <v>1398.2</v>
      </c>
      <c r="J66" s="82">
        <v>1541.5</v>
      </c>
      <c r="K66" s="82">
        <v>3379.1</v>
      </c>
      <c r="L66" s="82">
        <v>1485.5</v>
      </c>
      <c r="M66" s="1364"/>
    </row>
    <row r="67" ht="15" spans="1:13">
      <c r="A67" s="1430">
        <v>28.5</v>
      </c>
      <c r="B67" s="82">
        <v>787.1</v>
      </c>
      <c r="C67" s="82">
        <v>835.5</v>
      </c>
      <c r="D67" s="82">
        <v>828.4</v>
      </c>
      <c r="E67" s="82">
        <v>1244.3</v>
      </c>
      <c r="F67" s="82">
        <v>1463</v>
      </c>
      <c r="G67" s="82">
        <v>1258.4</v>
      </c>
      <c r="H67" s="82">
        <v>1286</v>
      </c>
      <c r="I67" s="82">
        <v>1421.8</v>
      </c>
      <c r="J67" s="82">
        <v>1568.7</v>
      </c>
      <c r="K67" s="82">
        <v>3441.5</v>
      </c>
      <c r="L67" s="82">
        <v>1511.3</v>
      </c>
      <c r="M67" s="1364"/>
    </row>
    <row r="68" ht="15" spans="1:13">
      <c r="A68" s="1431">
        <v>29</v>
      </c>
      <c r="B68" s="82">
        <v>798.5</v>
      </c>
      <c r="C68" s="82">
        <v>848.7</v>
      </c>
      <c r="D68" s="82">
        <v>841.1</v>
      </c>
      <c r="E68" s="82">
        <v>1266</v>
      </c>
      <c r="F68" s="82">
        <v>1488.4</v>
      </c>
      <c r="G68" s="82">
        <v>1279.8</v>
      </c>
      <c r="H68" s="82">
        <v>1307.7</v>
      </c>
      <c r="I68" s="82">
        <v>1445.4</v>
      </c>
      <c r="J68" s="82">
        <v>1595.9</v>
      </c>
      <c r="K68" s="82">
        <v>3503.9</v>
      </c>
      <c r="L68" s="82">
        <v>1537.1</v>
      </c>
      <c r="M68" s="1364"/>
    </row>
    <row r="69" ht="15" spans="1:13">
      <c r="A69" s="1430">
        <v>29.5</v>
      </c>
      <c r="B69" s="82">
        <v>809.9</v>
      </c>
      <c r="C69" s="82">
        <v>861.9</v>
      </c>
      <c r="D69" s="82">
        <v>853.8</v>
      </c>
      <c r="E69" s="82">
        <v>1287.7</v>
      </c>
      <c r="F69" s="82">
        <v>1513.8</v>
      </c>
      <c r="G69" s="82">
        <v>1301.2</v>
      </c>
      <c r="H69" s="82">
        <v>1329.4</v>
      </c>
      <c r="I69" s="82">
        <v>1469</v>
      </c>
      <c r="J69" s="82">
        <v>1623.1</v>
      </c>
      <c r="K69" s="82">
        <v>3566.3</v>
      </c>
      <c r="L69" s="82">
        <v>1562.9</v>
      </c>
      <c r="M69" s="1364"/>
    </row>
    <row r="70" ht="15" spans="1:13">
      <c r="A70" s="1431">
        <v>30</v>
      </c>
      <c r="B70" s="82">
        <v>821.3</v>
      </c>
      <c r="C70" s="82">
        <v>875.1</v>
      </c>
      <c r="D70" s="82">
        <v>866.5</v>
      </c>
      <c r="E70" s="82">
        <v>1309.4</v>
      </c>
      <c r="F70" s="82">
        <v>1539.2</v>
      </c>
      <c r="G70" s="82">
        <v>1322.6</v>
      </c>
      <c r="H70" s="82">
        <v>1351.1</v>
      </c>
      <c r="I70" s="82">
        <v>1492.6</v>
      </c>
      <c r="J70" s="82">
        <v>1650.3</v>
      </c>
      <c r="K70" s="82">
        <v>3628.7</v>
      </c>
      <c r="L70" s="82">
        <v>1588.7</v>
      </c>
      <c r="M70" s="1364"/>
    </row>
    <row r="71" ht="15" spans="1:13">
      <c r="A71" s="1435" t="s">
        <v>792</v>
      </c>
      <c r="B71" s="82">
        <v>25.1</v>
      </c>
      <c r="C71" s="82">
        <v>30.4</v>
      </c>
      <c r="D71" s="82">
        <v>30.4</v>
      </c>
      <c r="E71" s="82">
        <v>43.7</v>
      </c>
      <c r="F71" s="82">
        <v>53.1</v>
      </c>
      <c r="G71" s="82">
        <v>45.7</v>
      </c>
      <c r="H71" s="82">
        <v>45.7</v>
      </c>
      <c r="I71" s="82">
        <v>51.5</v>
      </c>
      <c r="J71" s="82">
        <v>56.7</v>
      </c>
      <c r="K71" s="82">
        <v>123.1</v>
      </c>
      <c r="L71" s="82">
        <v>51</v>
      </c>
      <c r="M71" s="1364"/>
    </row>
    <row r="72" ht="15" spans="1:13">
      <c r="A72" s="1436" t="s">
        <v>793</v>
      </c>
      <c r="B72" s="82">
        <v>26.3</v>
      </c>
      <c r="C72" s="82">
        <v>29.8</v>
      </c>
      <c r="D72" s="82">
        <v>29.8</v>
      </c>
      <c r="E72" s="82">
        <v>42.8</v>
      </c>
      <c r="F72" s="82">
        <v>52.3</v>
      </c>
      <c r="G72" s="82">
        <v>44.9</v>
      </c>
      <c r="H72" s="82">
        <v>46.1</v>
      </c>
      <c r="I72" s="82">
        <v>50.1</v>
      </c>
      <c r="J72" s="82">
        <v>56.4</v>
      </c>
      <c r="K72" s="82">
        <v>119.8</v>
      </c>
      <c r="L72" s="82">
        <v>57.7</v>
      </c>
      <c r="M72" s="1364"/>
    </row>
    <row r="73" ht="15" spans="1:13">
      <c r="A73" s="1435" t="s">
        <v>794</v>
      </c>
      <c r="B73" s="82">
        <v>32.1</v>
      </c>
      <c r="C73" s="82">
        <v>36.1</v>
      </c>
      <c r="D73" s="82">
        <v>36.1</v>
      </c>
      <c r="E73" s="82">
        <v>53.5</v>
      </c>
      <c r="F73" s="82">
        <v>64</v>
      </c>
      <c r="G73" s="82">
        <v>56.1</v>
      </c>
      <c r="H73" s="82">
        <v>57.2</v>
      </c>
      <c r="I73" s="82">
        <v>63.1</v>
      </c>
      <c r="J73" s="82">
        <v>70.5</v>
      </c>
      <c r="K73" s="82">
        <v>151.8</v>
      </c>
      <c r="L73" s="82">
        <v>63</v>
      </c>
      <c r="M73" s="1364"/>
    </row>
    <row r="74" ht="15.75" spans="1:13">
      <c r="A74" s="1356" t="s">
        <v>753</v>
      </c>
      <c r="B74" s="1356" t="s">
        <v>795</v>
      </c>
      <c r="C74" s="1437"/>
      <c r="D74" s="1437"/>
      <c r="E74" s="1438"/>
      <c r="F74" s="1438"/>
      <c r="G74" s="1438"/>
      <c r="H74" s="1438"/>
      <c r="I74" s="1438"/>
      <c r="J74" s="1438"/>
      <c r="K74" s="1438"/>
      <c r="L74" s="1443"/>
      <c r="M74" s="1444"/>
    </row>
    <row r="75" ht="15" spans="1:13">
      <c r="A75" s="1358" t="s">
        <v>796</v>
      </c>
      <c r="B75" s="1439"/>
      <c r="C75" s="1439"/>
      <c r="D75" s="1439"/>
      <c r="E75" s="1439"/>
      <c r="F75" s="1439"/>
      <c r="G75" s="1439"/>
      <c r="H75" s="1439"/>
      <c r="I75" s="1439"/>
      <c r="J75" s="1439"/>
      <c r="K75" s="1439"/>
      <c r="L75" s="1445"/>
      <c r="M75" s="1444"/>
    </row>
    <row r="76" ht="15" spans="1:13">
      <c r="A76" s="1360" t="s">
        <v>797</v>
      </c>
      <c r="B76" s="1360"/>
      <c r="C76" s="1361"/>
      <c r="D76" s="1361"/>
      <c r="E76" s="1362"/>
      <c r="F76" s="1362"/>
      <c r="G76" s="1362"/>
      <c r="H76" s="1362"/>
      <c r="I76" s="1362"/>
      <c r="J76" s="1362"/>
      <c r="K76" s="1362"/>
      <c r="L76" s="1446"/>
      <c r="M76" s="1444"/>
    </row>
    <row r="77" ht="15" spans="1:13">
      <c r="A77" s="1360" t="s">
        <v>798</v>
      </c>
      <c r="B77" s="1360"/>
      <c r="C77" s="1361"/>
      <c r="D77" s="1361"/>
      <c r="E77" s="1362"/>
      <c r="F77" s="1362"/>
      <c r="G77" s="1362"/>
      <c r="H77" s="1362"/>
      <c r="I77" s="1362"/>
      <c r="J77" s="1362"/>
      <c r="K77" s="1362"/>
      <c r="L77" s="1446"/>
      <c r="M77" s="1444"/>
    </row>
    <row r="78" ht="15" spans="1:13">
      <c r="A78" s="1360" t="s">
        <v>799</v>
      </c>
      <c r="B78" s="1360"/>
      <c r="C78" s="1361"/>
      <c r="D78" s="1361"/>
      <c r="E78" s="1362"/>
      <c r="F78" s="1362"/>
      <c r="G78" s="1362"/>
      <c r="H78" s="1362"/>
      <c r="I78" s="1362"/>
      <c r="J78" s="1362"/>
      <c r="K78" s="1362"/>
      <c r="L78" s="1446"/>
      <c r="M78" s="1444"/>
    </row>
    <row r="79" ht="15" spans="1:13">
      <c r="A79" s="1360" t="s">
        <v>800</v>
      </c>
      <c r="B79" s="1360"/>
      <c r="C79" s="1361"/>
      <c r="D79" s="1361"/>
      <c r="E79" s="1362"/>
      <c r="F79" s="1362"/>
      <c r="G79" s="1362"/>
      <c r="H79" s="1362"/>
      <c r="I79" s="1362"/>
      <c r="J79" s="1362"/>
      <c r="K79" s="1362"/>
      <c r="L79" s="1446"/>
      <c r="M79" s="1444"/>
    </row>
    <row r="80" ht="15" spans="1:13">
      <c r="A80" s="1360" t="s">
        <v>801</v>
      </c>
      <c r="B80" s="1360"/>
      <c r="C80" s="1361"/>
      <c r="D80" s="1361"/>
      <c r="E80" s="1362"/>
      <c r="F80" s="1362"/>
      <c r="G80" s="1362"/>
      <c r="H80" s="1362"/>
      <c r="I80" s="1362"/>
      <c r="J80" s="1362"/>
      <c r="K80" s="1362"/>
      <c r="L80" s="1446"/>
      <c r="M80" s="1444"/>
    </row>
    <row r="81" ht="15" spans="1:13">
      <c r="A81" s="1360" t="s">
        <v>802</v>
      </c>
      <c r="B81" s="1360"/>
      <c r="C81" s="1361"/>
      <c r="D81" s="1361"/>
      <c r="E81" s="1362"/>
      <c r="F81" s="1362"/>
      <c r="G81" s="1362"/>
      <c r="H81" s="1362"/>
      <c r="I81" s="1362"/>
      <c r="J81" s="1362"/>
      <c r="K81" s="1362"/>
      <c r="L81" s="1446"/>
      <c r="M81" s="1444"/>
    </row>
    <row r="82" ht="15" spans="1:13">
      <c r="A82" s="1360" t="s">
        <v>803</v>
      </c>
      <c r="B82" s="1360"/>
      <c r="C82" s="1361"/>
      <c r="D82" s="1361"/>
      <c r="E82" s="1362"/>
      <c r="F82" s="1362"/>
      <c r="G82" s="1362"/>
      <c r="H82" s="1362"/>
      <c r="I82" s="1362"/>
      <c r="J82" s="1362"/>
      <c r="K82" s="1362"/>
      <c r="L82" s="1446"/>
      <c r="M82" s="1444"/>
    </row>
    <row r="83" ht="15" spans="1:13">
      <c r="A83" s="1360" t="s">
        <v>804</v>
      </c>
      <c r="B83" s="1360"/>
      <c r="C83" s="1361"/>
      <c r="D83" s="1361"/>
      <c r="E83" s="1362"/>
      <c r="F83" s="1362"/>
      <c r="G83" s="1362"/>
      <c r="H83" s="1362"/>
      <c r="I83" s="1362"/>
      <c r="J83" s="1362"/>
      <c r="K83" s="1362"/>
      <c r="L83" s="1446"/>
      <c r="M83" s="1444"/>
    </row>
    <row r="84" ht="15" spans="1:13">
      <c r="A84" s="1360" t="s">
        <v>805</v>
      </c>
      <c r="B84" s="1360"/>
      <c r="C84" s="1361"/>
      <c r="D84" s="1361"/>
      <c r="E84" s="1362"/>
      <c r="F84" s="1362"/>
      <c r="G84" s="1362"/>
      <c r="H84" s="1362"/>
      <c r="I84" s="1362"/>
      <c r="J84" s="1362"/>
      <c r="K84" s="1362"/>
      <c r="L84" s="1446"/>
      <c r="M84" s="1444"/>
    </row>
    <row r="85" ht="15" spans="1:13">
      <c r="A85" s="1360" t="s">
        <v>806</v>
      </c>
      <c r="B85" s="1360"/>
      <c r="C85" s="1361"/>
      <c r="D85" s="1361"/>
      <c r="E85" s="1362"/>
      <c r="F85" s="1362"/>
      <c r="G85" s="1362"/>
      <c r="H85" s="1362"/>
      <c r="I85" s="1362"/>
      <c r="J85" s="1362"/>
      <c r="K85" s="1362"/>
      <c r="L85" s="1446"/>
      <c r="M85" s="1444"/>
    </row>
    <row r="86" ht="15" spans="1:13">
      <c r="A86" s="1360" t="s">
        <v>807</v>
      </c>
      <c r="B86" s="1440"/>
      <c r="C86" s="1441"/>
      <c r="D86" s="1441"/>
      <c r="E86" s="1442"/>
      <c r="F86" s="1442"/>
      <c r="G86" s="1442"/>
      <c r="H86" s="1442"/>
      <c r="I86" s="1442"/>
      <c r="J86" s="1442"/>
      <c r="K86" s="1442"/>
      <c r="L86" s="1447"/>
      <c r="M86" s="1444"/>
    </row>
    <row r="87" spans="1:13">
      <c r="A87" s="1363" t="s">
        <v>808</v>
      </c>
      <c r="B87" s="1364"/>
      <c r="C87" s="1364"/>
      <c r="D87" s="1364"/>
      <c r="E87" s="1364"/>
      <c r="F87" s="1364"/>
      <c r="G87" s="1364"/>
      <c r="H87" s="1364"/>
      <c r="I87" s="1364"/>
      <c r="J87" s="1364"/>
      <c r="K87" s="1364"/>
      <c r="L87" s="1364"/>
      <c r="M87" s="1364"/>
    </row>
    <row r="88" spans="1:13">
      <c r="A88" s="1365" t="s">
        <v>809</v>
      </c>
      <c r="B88" s="1365"/>
      <c r="C88" s="1365"/>
      <c r="D88" s="1366"/>
      <c r="E88" s="1366"/>
      <c r="F88" s="1366"/>
      <c r="G88" s="1366"/>
      <c r="H88" s="329"/>
      <c r="I88" s="329"/>
      <c r="J88" s="329"/>
      <c r="K88" s="329"/>
      <c r="L88" s="1448"/>
      <c r="M88" s="1448"/>
    </row>
    <row r="89" spans="1:13">
      <c r="A89" s="1365" t="s">
        <v>810</v>
      </c>
      <c r="B89" s="1365"/>
      <c r="C89" s="1365"/>
      <c r="D89" s="1366"/>
      <c r="E89" s="1366"/>
      <c r="F89" s="1366"/>
      <c r="G89" s="1366"/>
      <c r="H89" s="329"/>
      <c r="I89" s="329"/>
      <c r="J89" s="329"/>
      <c r="K89" s="329"/>
      <c r="L89" s="1448"/>
      <c r="M89" s="1448"/>
    </row>
    <row r="90" spans="1:13">
      <c r="A90" s="1365" t="s">
        <v>811</v>
      </c>
      <c r="B90" s="1365"/>
      <c r="C90" s="1365"/>
      <c r="D90" s="1366"/>
      <c r="E90" s="1366"/>
      <c r="F90" s="1366"/>
      <c r="G90" s="1366"/>
      <c r="H90" s="329"/>
      <c r="I90" s="329"/>
      <c r="J90" s="329"/>
      <c r="K90" s="329"/>
      <c r="L90" s="1448"/>
      <c r="M90" s="1448"/>
    </row>
    <row r="91" ht="15.75" spans="1:13">
      <c r="A91" s="1367" t="s">
        <v>812</v>
      </c>
      <c r="B91" s="1367"/>
      <c r="C91" s="1367"/>
      <c r="D91" s="1367"/>
      <c r="E91" s="1367"/>
      <c r="F91" s="1367"/>
      <c r="G91" s="1367"/>
      <c r="H91" s="1367"/>
      <c r="I91" s="1367"/>
      <c r="J91" s="1367"/>
      <c r="K91" s="1367"/>
      <c r="L91" s="1367"/>
      <c r="M91" s="1367"/>
    </row>
    <row r="92" ht="15.75" spans="1:13">
      <c r="A92" s="1367" t="s">
        <v>813</v>
      </c>
      <c r="B92" s="1367"/>
      <c r="C92" s="1367"/>
      <c r="D92" s="1367"/>
      <c r="E92" s="1367"/>
      <c r="F92" s="1367"/>
      <c r="G92" s="1367"/>
      <c r="H92" s="1367"/>
      <c r="I92" s="1367"/>
      <c r="J92" s="1367"/>
      <c r="K92" s="1367"/>
      <c r="L92" s="1367"/>
      <c r="M92" s="1367"/>
    </row>
    <row r="93" spans="1:13">
      <c r="A93" s="1368" t="s">
        <v>214</v>
      </c>
      <c r="B93" s="1368"/>
      <c r="C93" s="1368"/>
      <c r="D93" s="1368"/>
      <c r="E93" s="1368"/>
      <c r="F93" s="1368"/>
      <c r="G93" s="1368"/>
      <c r="H93" s="1368"/>
      <c r="I93" s="1368"/>
      <c r="J93" s="1368"/>
      <c r="K93" s="1368"/>
      <c r="L93" s="1368"/>
      <c r="M93" s="1368"/>
    </row>
    <row r="94" spans="1:1">
      <c r="A94" t="s">
        <v>814</v>
      </c>
    </row>
    <row r="95" spans="1:1">
      <c r="A95" t="s">
        <v>815</v>
      </c>
    </row>
    <row r="96" spans="1:1">
      <c r="A96" t="s">
        <v>816</v>
      </c>
    </row>
    <row r="97" spans="1:1">
      <c r="A97" t="s">
        <v>817</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369" t="s">
        <v>286</v>
      </c>
      <c r="B1" s="1370" t="s">
        <v>818</v>
      </c>
      <c r="C1" s="1370" t="s">
        <v>819</v>
      </c>
      <c r="D1" s="1371" t="s">
        <v>820</v>
      </c>
    </row>
    <row r="2" spans="1:4">
      <c r="A2" s="1372" t="s">
        <v>821</v>
      </c>
      <c r="B2" s="1373" t="s">
        <v>822</v>
      </c>
      <c r="C2" s="1373">
        <v>1</v>
      </c>
      <c r="D2" s="1374" t="s">
        <v>220</v>
      </c>
    </row>
    <row r="3" spans="1:4">
      <c r="A3" s="1372" t="s">
        <v>823</v>
      </c>
      <c r="B3" s="1373" t="s">
        <v>824</v>
      </c>
      <c r="C3" s="1373">
        <v>2</v>
      </c>
      <c r="D3" s="1374" t="s">
        <v>825</v>
      </c>
    </row>
    <row r="4" spans="1:4">
      <c r="A4" s="1375" t="s">
        <v>826</v>
      </c>
      <c r="B4" s="1376" t="s">
        <v>827</v>
      </c>
      <c r="C4" s="1376">
        <v>2</v>
      </c>
      <c r="D4" s="1377" t="s">
        <v>335</v>
      </c>
    </row>
    <row r="5" ht="23.25" spans="1:4">
      <c r="A5" s="1372" t="s">
        <v>828</v>
      </c>
      <c r="B5" s="1373" t="s">
        <v>829</v>
      </c>
      <c r="C5" s="1373">
        <v>3</v>
      </c>
      <c r="D5" s="1378" t="s">
        <v>830</v>
      </c>
    </row>
    <row r="6" ht="23.25" spans="1:4">
      <c r="A6" s="1379" t="s">
        <v>831</v>
      </c>
      <c r="B6" s="1380" t="s">
        <v>832</v>
      </c>
      <c r="C6" s="1380">
        <v>3</v>
      </c>
      <c r="D6" s="1378" t="s">
        <v>833</v>
      </c>
    </row>
    <row r="7" ht="23.25" spans="1:4">
      <c r="A7" s="1381" t="s">
        <v>834</v>
      </c>
      <c r="B7" s="1382" t="s">
        <v>835</v>
      </c>
      <c r="C7" s="1382">
        <v>3</v>
      </c>
      <c r="D7" s="1378" t="s">
        <v>836</v>
      </c>
    </row>
    <row r="8" ht="23.25" spans="1:4">
      <c r="A8" s="1379" t="s">
        <v>837</v>
      </c>
      <c r="B8" s="1380" t="s">
        <v>838</v>
      </c>
      <c r="C8" s="1380">
        <v>3</v>
      </c>
      <c r="D8" s="1378" t="s">
        <v>388</v>
      </c>
    </row>
    <row r="9" ht="23.25" spans="1:4">
      <c r="A9" s="1372" t="s">
        <v>839</v>
      </c>
      <c r="B9" s="1373" t="s">
        <v>840</v>
      </c>
      <c r="C9" s="1373">
        <v>3</v>
      </c>
      <c r="D9" s="1378" t="s">
        <v>313</v>
      </c>
    </row>
    <row r="10" ht="23.25" spans="1:4">
      <c r="A10" s="1379" t="s">
        <v>841</v>
      </c>
      <c r="B10" s="1380" t="s">
        <v>842</v>
      </c>
      <c r="C10" s="1380">
        <v>3</v>
      </c>
      <c r="D10" s="1378" t="s">
        <v>843</v>
      </c>
    </row>
    <row r="11" ht="23.25" spans="1:4">
      <c r="A11" s="1372" t="s">
        <v>844</v>
      </c>
      <c r="B11" s="1373" t="s">
        <v>845</v>
      </c>
      <c r="C11" s="1373">
        <v>3</v>
      </c>
      <c r="D11" s="1378" t="s">
        <v>329</v>
      </c>
    </row>
    <row r="12" ht="23.25" spans="1:4">
      <c r="A12" s="1379" t="s">
        <v>846</v>
      </c>
      <c r="B12" s="1380" t="s">
        <v>847</v>
      </c>
      <c r="C12" s="1380">
        <v>3</v>
      </c>
      <c r="D12" s="1378" t="s">
        <v>343</v>
      </c>
    </row>
    <row r="13" ht="23.25" spans="1:4">
      <c r="A13" s="1372" t="s">
        <v>848</v>
      </c>
      <c r="B13" s="1373" t="s">
        <v>849</v>
      </c>
      <c r="C13" s="1373">
        <v>3</v>
      </c>
      <c r="D13" s="1378" t="s">
        <v>396</v>
      </c>
    </row>
    <row r="14" ht="22.5" spans="1:4">
      <c r="A14" s="74" t="s">
        <v>850</v>
      </c>
      <c r="B14" s="75" t="s">
        <v>851</v>
      </c>
      <c r="C14" s="1383">
        <v>3</v>
      </c>
      <c r="D14" s="1384" t="s">
        <v>500</v>
      </c>
    </row>
    <row r="15" ht="23.25" spans="1:4">
      <c r="A15" s="1385" t="s">
        <v>852</v>
      </c>
      <c r="B15" s="1386" t="s">
        <v>853</v>
      </c>
      <c r="C15" s="1386">
        <v>4</v>
      </c>
      <c r="D15" s="1378" t="s">
        <v>222</v>
      </c>
    </row>
    <row r="16" ht="23.25" spans="1:4">
      <c r="A16" s="1372" t="s">
        <v>854</v>
      </c>
      <c r="B16" s="1373" t="s">
        <v>855</v>
      </c>
      <c r="C16" s="1373">
        <v>5</v>
      </c>
      <c r="D16" s="1378" t="s">
        <v>358</v>
      </c>
    </row>
    <row r="17" ht="23.25" spans="1:4">
      <c r="A17" s="1387" t="s">
        <v>856</v>
      </c>
      <c r="B17" s="1388" t="s">
        <v>857</v>
      </c>
      <c r="C17" s="1388">
        <v>5</v>
      </c>
      <c r="D17" s="1378" t="s">
        <v>366</v>
      </c>
    </row>
    <row r="18" spans="1:4">
      <c r="A18" s="1385" t="s">
        <v>858</v>
      </c>
      <c r="B18" s="1386" t="s">
        <v>859</v>
      </c>
      <c r="C18" s="1386">
        <v>6</v>
      </c>
      <c r="D18" s="1389" t="s">
        <v>860</v>
      </c>
    </row>
    <row r="19" ht="23.25" spans="1:4">
      <c r="A19" s="1379" t="s">
        <v>861</v>
      </c>
      <c r="B19" s="1380" t="s">
        <v>862</v>
      </c>
      <c r="C19" s="1380">
        <v>7</v>
      </c>
      <c r="D19" s="1378" t="s">
        <v>228</v>
      </c>
    </row>
    <row r="20" spans="1:4">
      <c r="A20" s="1379" t="s">
        <v>863</v>
      </c>
      <c r="B20" s="1380" t="s">
        <v>864</v>
      </c>
      <c r="C20" s="1380">
        <v>7</v>
      </c>
      <c r="D20" s="1390" t="s">
        <v>248</v>
      </c>
    </row>
    <row r="21" ht="23.25" spans="1:4">
      <c r="A21" s="1391" t="s">
        <v>865</v>
      </c>
      <c r="B21" s="1392" t="s">
        <v>866</v>
      </c>
      <c r="C21" s="1392">
        <v>8</v>
      </c>
      <c r="D21" s="1378" t="s">
        <v>454</v>
      </c>
    </row>
    <row r="22" ht="23.25" spans="1:4">
      <c r="A22" s="1387" t="s">
        <v>867</v>
      </c>
      <c r="B22" s="1388" t="s">
        <v>868</v>
      </c>
      <c r="C22" s="1388">
        <v>8</v>
      </c>
      <c r="D22" s="1378" t="s">
        <v>708</v>
      </c>
    </row>
    <row r="23" ht="23.25" spans="1:4">
      <c r="A23" s="1379" t="s">
        <v>869</v>
      </c>
      <c r="B23" s="1380" t="s">
        <v>870</v>
      </c>
      <c r="C23" s="1380">
        <v>8</v>
      </c>
      <c r="D23" s="1378" t="s">
        <v>644</v>
      </c>
    </row>
    <row r="24" ht="23.25" spans="1:4">
      <c r="A24" s="1387" t="s">
        <v>871</v>
      </c>
      <c r="B24" s="1388" t="s">
        <v>872</v>
      </c>
      <c r="C24" s="1388">
        <v>8</v>
      </c>
      <c r="D24" s="1378" t="s">
        <v>360</v>
      </c>
    </row>
    <row r="25" ht="23.25" spans="1:4">
      <c r="A25" s="1379" t="s">
        <v>873</v>
      </c>
      <c r="B25" s="1380" t="s">
        <v>874</v>
      </c>
      <c r="C25" s="1380">
        <v>8</v>
      </c>
      <c r="D25" s="1378" t="s">
        <v>548</v>
      </c>
    </row>
    <row r="26" ht="23.25" spans="1:4">
      <c r="A26" s="1387" t="s">
        <v>875</v>
      </c>
      <c r="B26" s="1388" t="s">
        <v>876</v>
      </c>
      <c r="C26" s="1388">
        <v>8</v>
      </c>
      <c r="D26" s="1378" t="s">
        <v>368</v>
      </c>
    </row>
    <row r="27" ht="23.25" spans="1:4">
      <c r="A27" s="1379" t="s">
        <v>877</v>
      </c>
      <c r="B27" s="1380" t="s">
        <v>878</v>
      </c>
      <c r="C27" s="1380">
        <v>8</v>
      </c>
      <c r="D27" s="1378" t="s">
        <v>879</v>
      </c>
    </row>
    <row r="28" ht="23.25" spans="1:4">
      <c r="A28" s="1387" t="s">
        <v>880</v>
      </c>
      <c r="B28" s="1388" t="s">
        <v>881</v>
      </c>
      <c r="C28" s="1388">
        <v>8</v>
      </c>
      <c r="D28" s="1378" t="s">
        <v>715</v>
      </c>
    </row>
    <row r="29" ht="23.25" spans="1:4">
      <c r="A29" s="1379" t="s">
        <v>882</v>
      </c>
      <c r="B29" s="1380" t="s">
        <v>883</v>
      </c>
      <c r="C29" s="1380">
        <v>8</v>
      </c>
      <c r="D29" s="1378" t="s">
        <v>374</v>
      </c>
    </row>
    <row r="30" ht="23.25" spans="1:4">
      <c r="A30" s="1387" t="s">
        <v>884</v>
      </c>
      <c r="B30" s="1388" t="s">
        <v>885</v>
      </c>
      <c r="C30" s="1388">
        <v>8</v>
      </c>
      <c r="D30" s="1378" t="s">
        <v>721</v>
      </c>
    </row>
    <row r="31" ht="23.25" spans="1:4">
      <c r="A31" s="1379" t="s">
        <v>886</v>
      </c>
      <c r="B31" s="1380" t="s">
        <v>887</v>
      </c>
      <c r="C31" s="1380">
        <v>8</v>
      </c>
      <c r="D31" s="1378" t="s">
        <v>652</v>
      </c>
    </row>
    <row r="32" ht="23.25" spans="1:4">
      <c r="A32" s="1387" t="s">
        <v>888</v>
      </c>
      <c r="B32" s="1388" t="s">
        <v>889</v>
      </c>
      <c r="C32" s="1388">
        <v>8</v>
      </c>
      <c r="D32" s="1378" t="s">
        <v>660</v>
      </c>
    </row>
    <row r="33" ht="23.25" spans="1:4">
      <c r="A33" s="1379" t="s">
        <v>890</v>
      </c>
      <c r="B33" s="1380" t="s">
        <v>891</v>
      </c>
      <c r="C33" s="1380">
        <v>8</v>
      </c>
      <c r="D33" s="1378" t="s">
        <v>478</v>
      </c>
    </row>
    <row r="34" ht="23.25" spans="1:4">
      <c r="A34" s="1387" t="s">
        <v>892</v>
      </c>
      <c r="B34" s="1388" t="s">
        <v>893</v>
      </c>
      <c r="C34" s="1388">
        <v>8</v>
      </c>
      <c r="D34" s="1378" t="s">
        <v>290</v>
      </c>
    </row>
    <row r="35" ht="23.25" spans="1:4">
      <c r="A35" s="1379" t="s">
        <v>894</v>
      </c>
      <c r="B35" s="1380" t="s">
        <v>895</v>
      </c>
      <c r="C35" s="1380">
        <v>8</v>
      </c>
      <c r="D35" s="1378" t="s">
        <v>896</v>
      </c>
    </row>
    <row r="36" ht="23.25" spans="1:4">
      <c r="A36" s="1387" t="s">
        <v>897</v>
      </c>
      <c r="B36" s="1388" t="s">
        <v>898</v>
      </c>
      <c r="C36" s="1388">
        <v>8</v>
      </c>
      <c r="D36" s="1378" t="s">
        <v>430</v>
      </c>
    </row>
    <row r="37" ht="23.25" spans="1:4">
      <c r="A37" s="1379" t="s">
        <v>899</v>
      </c>
      <c r="B37" s="1380" t="s">
        <v>900</v>
      </c>
      <c r="C37" s="1380">
        <v>8</v>
      </c>
      <c r="D37" s="1378" t="s">
        <v>602</v>
      </c>
    </row>
    <row r="38" ht="23.25" spans="1:4">
      <c r="A38" s="1387" t="s">
        <v>901</v>
      </c>
      <c r="B38" s="1388" t="s">
        <v>902</v>
      </c>
      <c r="C38" s="1388">
        <v>8</v>
      </c>
      <c r="D38" s="1378" t="s">
        <v>307</v>
      </c>
    </row>
    <row r="39" ht="23.25" spans="1:4">
      <c r="A39" s="1379" t="s">
        <v>903</v>
      </c>
      <c r="B39" s="1380" t="s">
        <v>904</v>
      </c>
      <c r="C39" s="1380">
        <v>8</v>
      </c>
      <c r="D39" s="1378" t="s">
        <v>668</v>
      </c>
    </row>
    <row r="40" ht="23.25" spans="1:4">
      <c r="A40" s="1387" t="s">
        <v>905</v>
      </c>
      <c r="B40" s="1388" t="s">
        <v>906</v>
      </c>
      <c r="C40" s="1388">
        <v>8</v>
      </c>
      <c r="D40" s="1378" t="s">
        <v>315</v>
      </c>
    </row>
    <row r="41" ht="23.25" spans="1:4">
      <c r="A41" s="1379" t="s">
        <v>907</v>
      </c>
      <c r="B41" s="1380" t="s">
        <v>908</v>
      </c>
      <c r="C41" s="1380">
        <v>8</v>
      </c>
      <c r="D41" s="1378" t="s">
        <v>382</v>
      </c>
    </row>
    <row r="42" ht="23.25" spans="1:4">
      <c r="A42" s="1387" t="s">
        <v>909</v>
      </c>
      <c r="B42" s="1388" t="s">
        <v>910</v>
      </c>
      <c r="C42" s="1388">
        <v>8</v>
      </c>
      <c r="D42" s="1378" t="s">
        <v>911</v>
      </c>
    </row>
    <row r="43" ht="23.25" spans="1:4">
      <c r="A43" s="1379" t="s">
        <v>912</v>
      </c>
      <c r="B43" s="1380" t="s">
        <v>913</v>
      </c>
      <c r="C43" s="1380">
        <v>8</v>
      </c>
      <c r="D43" s="1378" t="s">
        <v>390</v>
      </c>
    </row>
    <row r="44" ht="23.25" spans="1:4">
      <c r="A44" s="1387" t="s">
        <v>914</v>
      </c>
      <c r="B44" s="1388" t="s">
        <v>915</v>
      </c>
      <c r="C44" s="1388">
        <v>8</v>
      </c>
      <c r="D44" s="1378" t="s">
        <v>676</v>
      </c>
    </row>
    <row r="45" ht="23.25" spans="1:4">
      <c r="A45" s="1379" t="s">
        <v>916</v>
      </c>
      <c r="B45" s="1380" t="s">
        <v>917</v>
      </c>
      <c r="C45" s="1380">
        <v>8</v>
      </c>
      <c r="D45" s="1378" t="s">
        <v>398</v>
      </c>
    </row>
    <row r="46" ht="23.25" spans="1:4">
      <c r="A46" s="1387" t="s">
        <v>918</v>
      </c>
      <c r="B46" s="1388" t="s">
        <v>919</v>
      </c>
      <c r="C46" s="1388">
        <v>8</v>
      </c>
      <c r="D46" s="1378" t="s">
        <v>920</v>
      </c>
    </row>
    <row r="47" ht="23.25" spans="1:4">
      <c r="A47" s="1379" t="s">
        <v>921</v>
      </c>
      <c r="B47" s="1380" t="s">
        <v>922</v>
      </c>
      <c r="C47" s="1380">
        <v>8</v>
      </c>
      <c r="D47" s="1378" t="s">
        <v>923</v>
      </c>
    </row>
    <row r="48" ht="23.25" spans="1:4">
      <c r="A48" s="1387" t="s">
        <v>924</v>
      </c>
      <c r="B48" s="1388" t="s">
        <v>925</v>
      </c>
      <c r="C48" s="1388">
        <v>8</v>
      </c>
      <c r="D48" s="1378" t="s">
        <v>323</v>
      </c>
    </row>
    <row r="49" ht="23.25" spans="1:4">
      <c r="A49" s="1379" t="s">
        <v>926</v>
      </c>
      <c r="B49" s="1380" t="s">
        <v>927</v>
      </c>
      <c r="C49" s="1380">
        <v>8</v>
      </c>
      <c r="D49" s="1378" t="s">
        <v>438</v>
      </c>
    </row>
    <row r="50" ht="23.25" spans="1:4">
      <c r="A50" s="1387" t="s">
        <v>928</v>
      </c>
      <c r="B50" s="1388" t="s">
        <v>929</v>
      </c>
      <c r="C50" s="1388">
        <v>8</v>
      </c>
      <c r="D50" s="1378" t="s">
        <v>331</v>
      </c>
    </row>
    <row r="51" ht="23.25" spans="1:4">
      <c r="A51" s="1379" t="s">
        <v>930</v>
      </c>
      <c r="B51" s="1380" t="s">
        <v>931</v>
      </c>
      <c r="C51" s="1380">
        <v>8</v>
      </c>
      <c r="D51" s="1378" t="s">
        <v>446</v>
      </c>
    </row>
    <row r="52" ht="23.25" spans="1:4">
      <c r="A52" s="1387" t="s">
        <v>932</v>
      </c>
      <c r="B52" s="1388" t="s">
        <v>933</v>
      </c>
      <c r="C52" s="1388">
        <v>8</v>
      </c>
      <c r="D52" s="1378" t="s">
        <v>692</v>
      </c>
    </row>
    <row r="53" ht="23.25" spans="1:4">
      <c r="A53" s="1379" t="s">
        <v>934</v>
      </c>
      <c r="B53" s="1380" t="s">
        <v>935</v>
      </c>
      <c r="C53" s="1380">
        <v>8</v>
      </c>
      <c r="D53" s="1378" t="s">
        <v>406</v>
      </c>
    </row>
    <row r="54" ht="23.25" spans="1:4">
      <c r="A54" s="1387" t="s">
        <v>936</v>
      </c>
      <c r="B54" s="1388" t="s">
        <v>937</v>
      </c>
      <c r="C54" s="1388">
        <v>8</v>
      </c>
      <c r="D54" s="1378" t="s">
        <v>414</v>
      </c>
    </row>
    <row r="55" ht="23.25" spans="1:4">
      <c r="A55" s="1379" t="s">
        <v>938</v>
      </c>
      <c r="B55" s="1380" t="s">
        <v>939</v>
      </c>
      <c r="C55" s="1380">
        <v>8</v>
      </c>
      <c r="D55" s="1378" t="s">
        <v>337</v>
      </c>
    </row>
    <row r="56" ht="23.25" spans="1:4">
      <c r="A56" s="1387" t="s">
        <v>940</v>
      </c>
      <c r="B56" s="1388" t="s">
        <v>941</v>
      </c>
      <c r="C56" s="1388">
        <v>8</v>
      </c>
      <c r="D56" s="1378" t="s">
        <v>345</v>
      </c>
    </row>
    <row r="57" ht="23.25" spans="1:4">
      <c r="A57" s="1379" t="s">
        <v>942</v>
      </c>
      <c r="B57" s="1380" t="s">
        <v>943</v>
      </c>
      <c r="C57" s="1380">
        <v>8</v>
      </c>
      <c r="D57" s="1378" t="s">
        <v>352</v>
      </c>
    </row>
    <row r="58" ht="22.5" spans="1:4">
      <c r="A58" s="1387" t="s">
        <v>944</v>
      </c>
      <c r="B58" s="1388" t="s">
        <v>945</v>
      </c>
      <c r="C58" s="1388">
        <v>8</v>
      </c>
      <c r="D58" s="1393" t="s">
        <v>700</v>
      </c>
    </row>
    <row r="59" ht="22.5" spans="1:4">
      <c r="A59" s="1394" t="s">
        <v>946</v>
      </c>
      <c r="B59" s="1395" t="s">
        <v>947</v>
      </c>
      <c r="C59" s="1395">
        <v>8</v>
      </c>
      <c r="D59" s="1393" t="s">
        <v>948</v>
      </c>
    </row>
    <row r="60" ht="22.5" spans="1:4">
      <c r="A60" s="1396" t="s">
        <v>443</v>
      </c>
      <c r="B60" s="1397" t="s">
        <v>949</v>
      </c>
      <c r="C60" s="1398">
        <v>9</v>
      </c>
      <c r="D60" s="1399" t="s">
        <v>444</v>
      </c>
    </row>
    <row r="61" ht="22.5" spans="1:4">
      <c r="A61" s="1400" t="s">
        <v>950</v>
      </c>
      <c r="B61" s="1401" t="s">
        <v>951</v>
      </c>
      <c r="C61" s="1398">
        <v>9</v>
      </c>
      <c r="D61" s="1399" t="s">
        <v>952</v>
      </c>
    </row>
    <row r="62" ht="22.5" spans="1:4">
      <c r="A62" s="1400" t="s">
        <v>953</v>
      </c>
      <c r="B62" s="1401" t="s">
        <v>954</v>
      </c>
      <c r="C62" s="1398">
        <v>9</v>
      </c>
      <c r="D62" s="1399" t="s">
        <v>955</v>
      </c>
    </row>
    <row r="63" ht="22.5" spans="1:4">
      <c r="A63" s="1402" t="s">
        <v>956</v>
      </c>
      <c r="B63" s="1403" t="s">
        <v>957</v>
      </c>
      <c r="C63" s="1403">
        <v>9</v>
      </c>
      <c r="D63" s="1399" t="s">
        <v>958</v>
      </c>
    </row>
    <row r="64" ht="22.5" spans="1:4">
      <c r="A64" s="1404" t="s">
        <v>959</v>
      </c>
      <c r="B64" s="1398" t="s">
        <v>960</v>
      </c>
      <c r="C64" s="1398">
        <v>9</v>
      </c>
      <c r="D64" s="1399" t="s">
        <v>420</v>
      </c>
    </row>
    <row r="65" ht="22.5" spans="1:4">
      <c r="A65" s="1400" t="s">
        <v>961</v>
      </c>
      <c r="B65" s="1401" t="s">
        <v>962</v>
      </c>
      <c r="C65" s="1401">
        <v>9</v>
      </c>
      <c r="D65" s="1399" t="s">
        <v>436</v>
      </c>
    </row>
    <row r="66" ht="22.5" spans="1:4">
      <c r="A66" s="1404" t="s">
        <v>963</v>
      </c>
      <c r="B66" s="1398" t="s">
        <v>964</v>
      </c>
      <c r="C66" s="1398">
        <v>9</v>
      </c>
      <c r="D66" s="1399" t="s">
        <v>717</v>
      </c>
    </row>
    <row r="67" ht="22.5" spans="1:4">
      <c r="A67" s="1404" t="s">
        <v>965</v>
      </c>
      <c r="B67" s="1398" t="s">
        <v>966</v>
      </c>
      <c r="C67" s="1398">
        <v>9</v>
      </c>
      <c r="D67" s="1399" t="s">
        <v>484</v>
      </c>
    </row>
    <row r="68" ht="22.5" spans="1:4">
      <c r="A68" s="1404" t="s">
        <v>967</v>
      </c>
      <c r="B68" s="1398" t="s">
        <v>968</v>
      </c>
      <c r="C68" s="1398">
        <v>9</v>
      </c>
      <c r="D68" s="1399" t="s">
        <v>516</v>
      </c>
    </row>
    <row r="69" ht="22.5" spans="1:4">
      <c r="A69" s="1400" t="s">
        <v>969</v>
      </c>
      <c r="B69" s="1401" t="s">
        <v>970</v>
      </c>
      <c r="C69" s="1401">
        <v>9</v>
      </c>
      <c r="D69" s="1399" t="s">
        <v>227</v>
      </c>
    </row>
    <row r="70" ht="22.5" spans="1:4">
      <c r="A70" s="1404" t="s">
        <v>971</v>
      </c>
      <c r="B70" s="1398" t="s">
        <v>972</v>
      </c>
      <c r="C70" s="1398">
        <v>9</v>
      </c>
      <c r="D70" s="1399" t="s">
        <v>226</v>
      </c>
    </row>
    <row r="71" ht="22.5" spans="1:4">
      <c r="A71" s="1400" t="s">
        <v>973</v>
      </c>
      <c r="B71" s="1401" t="s">
        <v>974</v>
      </c>
      <c r="C71" s="1401">
        <v>9</v>
      </c>
      <c r="D71" s="1399" t="s">
        <v>702</v>
      </c>
    </row>
    <row r="72" ht="22.5" spans="1:4">
      <c r="A72" s="1405" t="s">
        <v>975</v>
      </c>
      <c r="B72" s="1406" t="s">
        <v>976</v>
      </c>
      <c r="C72" s="1406">
        <v>9</v>
      </c>
      <c r="D72" s="1399" t="s">
        <v>694</v>
      </c>
    </row>
    <row r="73" ht="23.25" spans="1:4">
      <c r="A73" s="1407" t="s">
        <v>977</v>
      </c>
      <c r="B73" s="1408" t="s">
        <v>978</v>
      </c>
      <c r="C73" s="1408">
        <v>10</v>
      </c>
      <c r="D73" s="1378" t="s">
        <v>979</v>
      </c>
    </row>
    <row r="74" ht="23.25" spans="1:4">
      <c r="A74" s="1379" t="s">
        <v>980</v>
      </c>
      <c r="B74" s="1380" t="s">
        <v>981</v>
      </c>
      <c r="C74" s="1380">
        <v>10</v>
      </c>
      <c r="D74" s="1378" t="s">
        <v>510</v>
      </c>
    </row>
    <row r="75" ht="23.25" spans="1:4">
      <c r="A75" s="1387" t="s">
        <v>982</v>
      </c>
      <c r="B75" s="1388" t="s">
        <v>983</v>
      </c>
      <c r="C75" s="1388">
        <v>10</v>
      </c>
      <c r="D75" s="1378" t="s">
        <v>384</v>
      </c>
    </row>
    <row r="76" ht="23.25" spans="1:4">
      <c r="A76" s="1379" t="s">
        <v>984</v>
      </c>
      <c r="B76" s="1380" t="s">
        <v>985</v>
      </c>
      <c r="C76" s="1380">
        <v>10</v>
      </c>
      <c r="D76" s="1378" t="s">
        <v>672</v>
      </c>
    </row>
    <row r="77" ht="23.25" spans="1:4">
      <c r="A77" s="1387" t="s">
        <v>986</v>
      </c>
      <c r="B77" s="1388" t="s">
        <v>987</v>
      </c>
      <c r="C77" s="1388">
        <v>10</v>
      </c>
      <c r="D77" s="1378" t="s">
        <v>988</v>
      </c>
    </row>
    <row r="78" ht="23.25" spans="1:4">
      <c r="A78" s="1379" t="s">
        <v>989</v>
      </c>
      <c r="B78" s="1380" t="s">
        <v>990</v>
      </c>
      <c r="C78" s="1380">
        <v>10</v>
      </c>
      <c r="D78" s="1378" t="s">
        <v>991</v>
      </c>
    </row>
    <row r="79" ht="23.25" spans="1:4">
      <c r="A79" s="1387" t="s">
        <v>992</v>
      </c>
      <c r="B79" s="1388" t="s">
        <v>993</v>
      </c>
      <c r="C79" s="1388">
        <v>10</v>
      </c>
      <c r="D79" s="1378" t="s">
        <v>752</v>
      </c>
    </row>
    <row r="80" ht="23.25" spans="1:4">
      <c r="A80" s="1379" t="s">
        <v>994</v>
      </c>
      <c r="B80" s="1380" t="s">
        <v>995</v>
      </c>
      <c r="C80" s="1380">
        <v>10</v>
      </c>
      <c r="D80" s="1378" t="s">
        <v>996</v>
      </c>
    </row>
    <row r="81" ht="23.25" spans="1:4">
      <c r="A81" s="1387" t="s">
        <v>997</v>
      </c>
      <c r="B81" s="1388" t="s">
        <v>998</v>
      </c>
      <c r="C81" s="1388">
        <v>10</v>
      </c>
      <c r="D81" s="1378" t="s">
        <v>999</v>
      </c>
    </row>
    <row r="82" ht="23.25" spans="1:4">
      <c r="A82" s="1379" t="s">
        <v>1000</v>
      </c>
      <c r="B82" s="1380" t="s">
        <v>1001</v>
      </c>
      <c r="C82" s="1380">
        <v>10</v>
      </c>
      <c r="D82" s="1378" t="s">
        <v>1002</v>
      </c>
    </row>
    <row r="83" ht="23.25" spans="1:4">
      <c r="A83" s="1387" t="s">
        <v>1003</v>
      </c>
      <c r="B83" s="1388" t="s">
        <v>1004</v>
      </c>
      <c r="C83" s="1388">
        <v>10</v>
      </c>
      <c r="D83" s="1378" t="s">
        <v>1005</v>
      </c>
    </row>
    <row r="84" ht="23.25" spans="1:4">
      <c r="A84" s="1379" t="s">
        <v>1006</v>
      </c>
      <c r="B84" s="1380" t="s">
        <v>1007</v>
      </c>
      <c r="C84" s="1380">
        <v>10</v>
      </c>
      <c r="D84" s="1378" t="s">
        <v>654</v>
      </c>
    </row>
    <row r="85" ht="23.25" spans="1:4">
      <c r="A85" s="1387" t="s">
        <v>1008</v>
      </c>
      <c r="B85" s="1388" t="s">
        <v>1009</v>
      </c>
      <c r="C85" s="1388">
        <v>10</v>
      </c>
      <c r="D85" s="1378" t="s">
        <v>458</v>
      </c>
    </row>
    <row r="86" ht="23.25" spans="1:4">
      <c r="A86" s="1379" t="s">
        <v>1010</v>
      </c>
      <c r="B86" s="1380" t="s">
        <v>1011</v>
      </c>
      <c r="C86" s="1380">
        <v>10</v>
      </c>
      <c r="D86" s="1378" t="s">
        <v>532</v>
      </c>
    </row>
    <row r="87" ht="23.25" spans="1:4">
      <c r="A87" s="1387" t="s">
        <v>1012</v>
      </c>
      <c r="B87" s="1388" t="s">
        <v>1013</v>
      </c>
      <c r="C87" s="1388">
        <v>10</v>
      </c>
      <c r="D87" s="1378" t="s">
        <v>466</v>
      </c>
    </row>
    <row r="88" ht="23.25" spans="1:4">
      <c r="A88" s="1379" t="s">
        <v>1014</v>
      </c>
      <c r="B88" s="1380" t="s">
        <v>1015</v>
      </c>
      <c r="C88" s="1380">
        <v>10</v>
      </c>
      <c r="D88" s="1378" t="s">
        <v>392</v>
      </c>
    </row>
    <row r="89" ht="23.25" spans="1:4">
      <c r="A89" s="1387" t="s">
        <v>1016</v>
      </c>
      <c r="B89" s="1388" t="s">
        <v>1017</v>
      </c>
      <c r="C89" s="1388">
        <v>10</v>
      </c>
      <c r="D89" s="1378" t="s">
        <v>1018</v>
      </c>
    </row>
    <row r="90" ht="23.25" spans="1:4">
      <c r="A90" s="1379" t="s">
        <v>1019</v>
      </c>
      <c r="B90" s="1380" t="s">
        <v>1020</v>
      </c>
      <c r="C90" s="1380">
        <v>10</v>
      </c>
      <c r="D90" s="1378" t="s">
        <v>1021</v>
      </c>
    </row>
    <row r="91" ht="23.25" spans="1:4">
      <c r="A91" s="1387" t="s">
        <v>1022</v>
      </c>
      <c r="B91" s="1388" t="s">
        <v>1023</v>
      </c>
      <c r="C91" s="1388">
        <v>10</v>
      </c>
      <c r="D91" s="1378" t="s">
        <v>490</v>
      </c>
    </row>
    <row r="92" ht="23.25" spans="1:4">
      <c r="A92" s="1379" t="s">
        <v>1024</v>
      </c>
      <c r="B92" s="1380" t="s">
        <v>1025</v>
      </c>
      <c r="C92" s="1380">
        <v>10</v>
      </c>
      <c r="D92" s="1378" t="s">
        <v>1026</v>
      </c>
    </row>
    <row r="93" ht="23.25" spans="1:4">
      <c r="A93" s="1387" t="s">
        <v>1027</v>
      </c>
      <c r="B93" s="1388" t="s">
        <v>1028</v>
      </c>
      <c r="C93" s="1388">
        <v>10</v>
      </c>
      <c r="D93" s="1378" t="s">
        <v>400</v>
      </c>
    </row>
    <row r="94" ht="23.25" spans="1:4">
      <c r="A94" s="1379" t="s">
        <v>1029</v>
      </c>
      <c r="B94" s="1380" t="s">
        <v>1030</v>
      </c>
      <c r="C94" s="1380">
        <v>10</v>
      </c>
      <c r="D94" s="1378" t="s">
        <v>394</v>
      </c>
    </row>
    <row r="95" ht="23.25" spans="1:4">
      <c r="A95" s="1387" t="s">
        <v>1031</v>
      </c>
      <c r="B95" s="1388" t="s">
        <v>1032</v>
      </c>
      <c r="C95" s="1388">
        <v>10</v>
      </c>
      <c r="D95" s="1378" t="s">
        <v>1033</v>
      </c>
    </row>
    <row r="96" ht="23.25" spans="1:4">
      <c r="A96" s="1379" t="s">
        <v>1034</v>
      </c>
      <c r="B96" s="1380" t="s">
        <v>1035</v>
      </c>
      <c r="C96" s="1380">
        <v>10</v>
      </c>
      <c r="D96" s="1378" t="s">
        <v>408</v>
      </c>
    </row>
    <row r="97" ht="23.25" spans="1:4">
      <c r="A97" s="1387" t="s">
        <v>1036</v>
      </c>
      <c r="B97" s="1388" t="s">
        <v>1037</v>
      </c>
      <c r="C97" s="1388">
        <v>10</v>
      </c>
      <c r="D97" s="1378" t="s">
        <v>416</v>
      </c>
    </row>
    <row r="98" ht="23.25" spans="1:4">
      <c r="A98" s="1379" t="s">
        <v>1038</v>
      </c>
      <c r="B98" s="1380" t="s">
        <v>1039</v>
      </c>
      <c r="C98" s="1380">
        <v>10</v>
      </c>
      <c r="D98" s="1378" t="s">
        <v>1040</v>
      </c>
    </row>
    <row r="99" ht="23.25" spans="1:4">
      <c r="A99" s="1387" t="s">
        <v>1041</v>
      </c>
      <c r="B99" s="1388" t="s">
        <v>1042</v>
      </c>
      <c r="C99" s="1388">
        <v>10</v>
      </c>
      <c r="D99" s="1378" t="s">
        <v>424</v>
      </c>
    </row>
    <row r="100" ht="23.25" spans="1:4">
      <c r="A100" s="1379" t="s">
        <v>1043</v>
      </c>
      <c r="B100" s="1380" t="s">
        <v>1044</v>
      </c>
      <c r="C100" s="1380">
        <v>10</v>
      </c>
      <c r="D100" s="1378" t="s">
        <v>498</v>
      </c>
    </row>
    <row r="101" ht="23.25" spans="1:4">
      <c r="A101" s="1387" t="s">
        <v>1045</v>
      </c>
      <c r="B101" s="1388" t="s">
        <v>1046</v>
      </c>
      <c r="C101" s="1388">
        <v>10</v>
      </c>
      <c r="D101" s="1378" t="s">
        <v>1047</v>
      </c>
    </row>
    <row r="102" ht="23.25" spans="1:4">
      <c r="A102" s="1379" t="s">
        <v>1048</v>
      </c>
      <c r="B102" s="1380" t="s">
        <v>1049</v>
      </c>
      <c r="C102" s="1380">
        <v>10</v>
      </c>
      <c r="D102" s="1378" t="s">
        <v>432</v>
      </c>
    </row>
    <row r="103" ht="23.25" spans="1:4">
      <c r="A103" s="1387" t="s">
        <v>1050</v>
      </c>
      <c r="B103" s="1388" t="s">
        <v>1051</v>
      </c>
      <c r="C103" s="1388">
        <v>10</v>
      </c>
      <c r="D103" s="1378" t="s">
        <v>349</v>
      </c>
    </row>
    <row r="104" ht="23.25" spans="1:4">
      <c r="A104" s="1379" t="s">
        <v>1052</v>
      </c>
      <c r="B104" s="1380" t="s">
        <v>1053</v>
      </c>
      <c r="C104" s="1380">
        <v>10</v>
      </c>
      <c r="D104" s="1378" t="s">
        <v>506</v>
      </c>
    </row>
    <row r="105" ht="23.25" spans="1:4">
      <c r="A105" s="1387" t="s">
        <v>1054</v>
      </c>
      <c r="B105" s="1388" t="s">
        <v>1055</v>
      </c>
      <c r="C105" s="1388">
        <v>10</v>
      </c>
      <c r="D105" s="1378" t="s">
        <v>440</v>
      </c>
    </row>
    <row r="106" ht="23.25" spans="1:4">
      <c r="A106" s="1379" t="s">
        <v>1056</v>
      </c>
      <c r="B106" s="1380" t="s">
        <v>1057</v>
      </c>
      <c r="C106" s="1380">
        <v>10</v>
      </c>
      <c r="D106" s="1378" t="s">
        <v>1058</v>
      </c>
    </row>
    <row r="107" ht="22.5" spans="1:4">
      <c r="A107" s="1387" t="s">
        <v>1059</v>
      </c>
      <c r="B107" s="1388" t="s">
        <v>1060</v>
      </c>
      <c r="C107" s="1388">
        <v>10</v>
      </c>
      <c r="D107" s="1393" t="s">
        <v>680</v>
      </c>
    </row>
    <row r="108" ht="23.25" spans="1:4">
      <c r="A108" s="1379" t="s">
        <v>1061</v>
      </c>
      <c r="B108" s="1380" t="s">
        <v>1062</v>
      </c>
      <c r="C108" s="1380">
        <v>10</v>
      </c>
      <c r="D108" s="1378" t="s">
        <v>356</v>
      </c>
    </row>
    <row r="109" ht="23.25" spans="1:4">
      <c r="A109" s="1387" t="s">
        <v>1063</v>
      </c>
      <c r="B109" s="1388" t="s">
        <v>1064</v>
      </c>
      <c r="C109" s="1388">
        <v>10</v>
      </c>
      <c r="D109" s="1378" t="s">
        <v>688</v>
      </c>
    </row>
    <row r="110" ht="22.5" spans="1:4">
      <c r="A110" s="1379" t="s">
        <v>1065</v>
      </c>
      <c r="B110" s="1380" t="s">
        <v>1066</v>
      </c>
      <c r="C110" s="1380">
        <v>10</v>
      </c>
      <c r="D110" s="1409" t="s">
        <v>1067</v>
      </c>
    </row>
    <row r="111" ht="23.25" spans="1:4">
      <c r="A111" s="1387" t="s">
        <v>1068</v>
      </c>
      <c r="B111" s="1388" t="s">
        <v>1069</v>
      </c>
      <c r="C111" s="1388">
        <v>10</v>
      </c>
      <c r="D111" s="1378" t="s">
        <v>1070</v>
      </c>
    </row>
    <row r="112" ht="23.25" spans="1:4">
      <c r="A112" s="1379" t="s">
        <v>1071</v>
      </c>
      <c r="B112" s="1380" t="s">
        <v>1072</v>
      </c>
      <c r="C112" s="1380">
        <v>10</v>
      </c>
      <c r="D112" s="1378" t="s">
        <v>1073</v>
      </c>
    </row>
    <row r="113" ht="23.25" spans="1:4">
      <c r="A113" s="1387" t="s">
        <v>1074</v>
      </c>
      <c r="B113" s="1388" t="s">
        <v>1075</v>
      </c>
      <c r="C113" s="1388">
        <v>10</v>
      </c>
      <c r="D113" s="1378" t="s">
        <v>311</v>
      </c>
    </row>
    <row r="114" ht="23.25" spans="1:4">
      <c r="A114" s="1379" t="s">
        <v>1076</v>
      </c>
      <c r="B114" s="1380" t="s">
        <v>1077</v>
      </c>
      <c r="C114" s="1380">
        <v>10</v>
      </c>
      <c r="D114" s="1378" t="s">
        <v>364</v>
      </c>
    </row>
    <row r="115" ht="23.25" spans="1:4">
      <c r="A115" s="1387" t="s">
        <v>1078</v>
      </c>
      <c r="B115" s="1388" t="s">
        <v>1079</v>
      </c>
      <c r="C115" s="1388">
        <v>10</v>
      </c>
      <c r="D115" s="1378" t="s">
        <v>1080</v>
      </c>
    </row>
    <row r="116" ht="23.25" spans="1:4">
      <c r="A116" s="1379" t="s">
        <v>1081</v>
      </c>
      <c r="B116" s="1380" t="s">
        <v>1082</v>
      </c>
      <c r="C116" s="1380">
        <v>10</v>
      </c>
      <c r="D116" s="1378" t="s">
        <v>333</v>
      </c>
    </row>
    <row r="117" ht="23.25" spans="1:4">
      <c r="A117" s="1387" t="s">
        <v>1083</v>
      </c>
      <c r="B117" s="1388" t="s">
        <v>1084</v>
      </c>
      <c r="C117" s="1388">
        <v>10</v>
      </c>
      <c r="D117" s="1378" t="s">
        <v>528</v>
      </c>
    </row>
    <row r="118" ht="23.25" spans="1:4">
      <c r="A118" s="1379" t="s">
        <v>1085</v>
      </c>
      <c r="B118" s="1380" t="s">
        <v>1086</v>
      </c>
      <c r="C118" s="1380">
        <v>10</v>
      </c>
      <c r="D118" s="1378" t="s">
        <v>464</v>
      </c>
    </row>
    <row r="119" ht="23.25" spans="1:4">
      <c r="A119" s="1387" t="s">
        <v>1087</v>
      </c>
      <c r="B119" s="1388" t="s">
        <v>1088</v>
      </c>
      <c r="C119" s="1388">
        <v>10</v>
      </c>
      <c r="D119" s="1378" t="s">
        <v>339</v>
      </c>
    </row>
    <row r="120" ht="23.25" spans="1:4">
      <c r="A120" s="1379" t="s">
        <v>1089</v>
      </c>
      <c r="B120" s="1380" t="s">
        <v>1090</v>
      </c>
      <c r="C120" s="1380">
        <v>10</v>
      </c>
      <c r="D120" s="1378" t="s">
        <v>347</v>
      </c>
    </row>
    <row r="121" ht="23.25" spans="1:4">
      <c r="A121" s="1387" t="s">
        <v>1091</v>
      </c>
      <c r="B121" s="1388" t="s">
        <v>1092</v>
      </c>
      <c r="C121" s="1388">
        <v>10</v>
      </c>
      <c r="D121" s="1378" t="s">
        <v>556</v>
      </c>
    </row>
    <row r="122" ht="23.25" spans="1:4">
      <c r="A122" s="1379" t="s">
        <v>1093</v>
      </c>
      <c r="B122" s="1380" t="s">
        <v>1094</v>
      </c>
      <c r="C122" s="1380">
        <v>10</v>
      </c>
      <c r="D122" s="1378" t="s">
        <v>1095</v>
      </c>
    </row>
    <row r="123" ht="22.5" spans="1:4">
      <c r="A123" s="1387" t="s">
        <v>1096</v>
      </c>
      <c r="B123" s="1388" t="s">
        <v>1097</v>
      </c>
      <c r="C123" s="1388">
        <v>10</v>
      </c>
      <c r="D123" s="1393" t="s">
        <v>536</v>
      </c>
    </row>
    <row r="124" ht="23.25" spans="1:4">
      <c r="A124" s="1379" t="s">
        <v>1098</v>
      </c>
      <c r="B124" s="1380" t="s">
        <v>1099</v>
      </c>
      <c r="C124" s="1380">
        <v>10</v>
      </c>
      <c r="D124" s="1378" t="s">
        <v>472</v>
      </c>
    </row>
    <row r="125" ht="23.25" spans="1:4">
      <c r="A125" s="1387" t="s">
        <v>1100</v>
      </c>
      <c r="B125" s="1388" t="s">
        <v>1101</v>
      </c>
      <c r="C125" s="1388">
        <v>10</v>
      </c>
      <c r="D125" s="1378" t="s">
        <v>480</v>
      </c>
    </row>
    <row r="126" ht="23.25" spans="1:4">
      <c r="A126" s="1387" t="s">
        <v>1102</v>
      </c>
      <c r="B126" s="1388" t="s">
        <v>1103</v>
      </c>
      <c r="C126" s="1388">
        <v>10</v>
      </c>
      <c r="D126" s="1378" t="s">
        <v>488</v>
      </c>
    </row>
    <row r="127" ht="23.25" spans="1:4">
      <c r="A127" s="1379" t="s">
        <v>1104</v>
      </c>
      <c r="B127" s="1380" t="s">
        <v>1105</v>
      </c>
      <c r="C127" s="1380">
        <v>10</v>
      </c>
      <c r="D127" s="1378" t="s">
        <v>1106</v>
      </c>
    </row>
    <row r="128" ht="23.25" spans="1:4">
      <c r="A128" s="1387" t="s">
        <v>1107</v>
      </c>
      <c r="B128" s="1388" t="s">
        <v>1108</v>
      </c>
      <c r="C128" s="1388">
        <v>10</v>
      </c>
      <c r="D128" s="1378" t="s">
        <v>544</v>
      </c>
    </row>
    <row r="129" ht="23.25" spans="1:4">
      <c r="A129" s="1379" t="s">
        <v>1109</v>
      </c>
      <c r="B129" s="1380" t="s">
        <v>1110</v>
      </c>
      <c r="C129" s="1380">
        <v>10</v>
      </c>
      <c r="D129" s="1378" t="s">
        <v>1111</v>
      </c>
    </row>
    <row r="130" ht="23.25" spans="1:4">
      <c r="A130" s="1387" t="s">
        <v>1112</v>
      </c>
      <c r="B130" s="1388" t="s">
        <v>1113</v>
      </c>
      <c r="C130" s="1388">
        <v>10</v>
      </c>
      <c r="D130" s="1378" t="s">
        <v>560</v>
      </c>
    </row>
    <row r="131" ht="23.25" spans="1:4">
      <c r="A131" s="1379" t="s">
        <v>1114</v>
      </c>
      <c r="B131" s="1380" t="s">
        <v>1115</v>
      </c>
      <c r="C131" s="1380">
        <v>10</v>
      </c>
      <c r="D131" s="1378" t="s">
        <v>1116</v>
      </c>
    </row>
    <row r="132" ht="23.25" spans="1:4">
      <c r="A132" s="1387" t="s">
        <v>1117</v>
      </c>
      <c r="B132" s="1388" t="s">
        <v>1118</v>
      </c>
      <c r="C132" s="1388">
        <v>10</v>
      </c>
      <c r="D132" s="1378" t="s">
        <v>664</v>
      </c>
    </row>
    <row r="133" ht="22.5" spans="1:4">
      <c r="A133" s="1379" t="s">
        <v>1119</v>
      </c>
      <c r="B133" s="1380" t="s">
        <v>1120</v>
      </c>
      <c r="C133" s="1380">
        <v>10</v>
      </c>
      <c r="D133" s="1393" t="s">
        <v>1121</v>
      </c>
    </row>
    <row r="134" ht="23.25" spans="1:4">
      <c r="A134" s="1387" t="s">
        <v>1122</v>
      </c>
      <c r="B134" s="1388" t="s">
        <v>1123</v>
      </c>
      <c r="C134" s="1388">
        <v>10</v>
      </c>
      <c r="D134" s="1378" t="s">
        <v>576</v>
      </c>
    </row>
    <row r="135" ht="23.25" spans="1:4">
      <c r="A135" s="1379" t="s">
        <v>1124</v>
      </c>
      <c r="B135" s="1380" t="s">
        <v>1125</v>
      </c>
      <c r="C135" s="1380">
        <v>10</v>
      </c>
      <c r="D135" s="1378" t="s">
        <v>319</v>
      </c>
    </row>
    <row r="136" ht="23.25" spans="1:4">
      <c r="A136" s="1387" t="s">
        <v>1126</v>
      </c>
      <c r="B136" s="1388" t="s">
        <v>1127</v>
      </c>
      <c r="C136" s="1388">
        <v>10</v>
      </c>
      <c r="D136" s="1378" t="s">
        <v>494</v>
      </c>
    </row>
    <row r="137" ht="22.5" spans="1:4">
      <c r="A137" s="1379" t="s">
        <v>1128</v>
      </c>
      <c r="B137" s="1380" t="s">
        <v>1129</v>
      </c>
      <c r="C137" s="1380">
        <v>10</v>
      </c>
      <c r="D137" s="1393" t="s">
        <v>1130</v>
      </c>
    </row>
    <row r="138" ht="23.25" spans="1:4">
      <c r="A138" s="1387" t="s">
        <v>1131</v>
      </c>
      <c r="B138" s="1388" t="s">
        <v>1132</v>
      </c>
      <c r="C138" s="1388">
        <v>10</v>
      </c>
      <c r="D138" s="1378" t="s">
        <v>710</v>
      </c>
    </row>
    <row r="139" ht="23.25" spans="1:4">
      <c r="A139" s="1379" t="s">
        <v>1133</v>
      </c>
      <c r="B139" s="1380" t="s">
        <v>1134</v>
      </c>
      <c r="C139" s="1380">
        <v>10</v>
      </c>
      <c r="D139" s="1378" t="s">
        <v>410</v>
      </c>
    </row>
    <row r="140" ht="23.25" spans="1:4">
      <c r="A140" s="1387" t="s">
        <v>1135</v>
      </c>
      <c r="B140" s="1388" t="s">
        <v>1136</v>
      </c>
      <c r="C140" s="1388">
        <v>10</v>
      </c>
      <c r="D140" s="1378" t="s">
        <v>670</v>
      </c>
    </row>
    <row r="141" ht="23.25" spans="1:4">
      <c r="A141" s="1379" t="s">
        <v>1137</v>
      </c>
      <c r="B141" s="1380" t="s">
        <v>1138</v>
      </c>
      <c r="C141" s="1380">
        <v>10</v>
      </c>
      <c r="D141" s="1378" t="s">
        <v>572</v>
      </c>
    </row>
    <row r="142" ht="23.25" spans="1:4">
      <c r="A142" s="1387" t="s">
        <v>1139</v>
      </c>
      <c r="B142" s="1388" t="s">
        <v>1140</v>
      </c>
      <c r="C142" s="1388">
        <v>10</v>
      </c>
      <c r="D142" s="1378" t="s">
        <v>354</v>
      </c>
    </row>
    <row r="143" ht="23.25" spans="1:4">
      <c r="A143" s="1379" t="s">
        <v>1141</v>
      </c>
      <c r="B143" s="1380" t="s">
        <v>1142</v>
      </c>
      <c r="C143" s="1380">
        <v>10</v>
      </c>
      <c r="D143" s="1378" t="s">
        <v>1143</v>
      </c>
    </row>
    <row r="144" ht="23.25" spans="1:4">
      <c r="A144" s="1387" t="s">
        <v>1144</v>
      </c>
      <c r="B144" s="1388" t="s">
        <v>1145</v>
      </c>
      <c r="C144" s="1388">
        <v>10</v>
      </c>
      <c r="D144" s="1378" t="s">
        <v>678</v>
      </c>
    </row>
    <row r="145" ht="23.25" spans="1:4">
      <c r="A145" s="1379" t="s">
        <v>1146</v>
      </c>
      <c r="B145" s="1380" t="s">
        <v>1147</v>
      </c>
      <c r="C145" s="1380">
        <v>10</v>
      </c>
      <c r="D145" s="1378" t="s">
        <v>1148</v>
      </c>
    </row>
    <row r="146" ht="23.25" spans="1:4">
      <c r="A146" s="1387" t="s">
        <v>1149</v>
      </c>
      <c r="B146" s="1388" t="s">
        <v>1150</v>
      </c>
      <c r="C146" s="1388">
        <v>10</v>
      </c>
      <c r="D146" s="1378" t="s">
        <v>723</v>
      </c>
    </row>
    <row r="147" ht="23.25" spans="1:4">
      <c r="A147" s="1379" t="s">
        <v>1151</v>
      </c>
      <c r="B147" s="1380" t="s">
        <v>1152</v>
      </c>
      <c r="C147" s="1380">
        <v>10</v>
      </c>
      <c r="D147" s="1378" t="s">
        <v>496</v>
      </c>
    </row>
    <row r="148" ht="23.25" spans="1:4">
      <c r="A148" s="1387" t="s">
        <v>1153</v>
      </c>
      <c r="B148" s="1388" t="s">
        <v>1154</v>
      </c>
      <c r="C148" s="1388">
        <v>10</v>
      </c>
      <c r="D148" s="1378" t="s">
        <v>719</v>
      </c>
    </row>
    <row r="149" ht="23.25" spans="1:4">
      <c r="A149" s="1379" t="s">
        <v>1155</v>
      </c>
      <c r="B149" s="1380" t="s">
        <v>1156</v>
      </c>
      <c r="C149" s="1380">
        <v>10</v>
      </c>
      <c r="D149" s="1378" t="s">
        <v>1157</v>
      </c>
    </row>
    <row r="150" ht="23.25" spans="1:4">
      <c r="A150" s="1387" t="s">
        <v>1158</v>
      </c>
      <c r="B150" s="1388" t="s">
        <v>1159</v>
      </c>
      <c r="C150" s="1388">
        <v>10</v>
      </c>
      <c r="D150" s="1378" t="s">
        <v>1160</v>
      </c>
    </row>
    <row r="151" ht="23.25" spans="1:4">
      <c r="A151" s="1379" t="s">
        <v>1161</v>
      </c>
      <c r="B151" s="1380" t="s">
        <v>1162</v>
      </c>
      <c r="C151" s="1380">
        <v>10</v>
      </c>
      <c r="D151" s="1378" t="s">
        <v>504</v>
      </c>
    </row>
    <row r="152" ht="23.25" spans="1:4">
      <c r="A152" s="1387" t="s">
        <v>1163</v>
      </c>
      <c r="B152" s="1388" t="s">
        <v>1164</v>
      </c>
      <c r="C152" s="1388">
        <v>10</v>
      </c>
      <c r="D152" s="1378" t="s">
        <v>512</v>
      </c>
    </row>
    <row r="153" ht="23.25" spans="1:4">
      <c r="A153" s="1379" t="s">
        <v>1165</v>
      </c>
      <c r="B153" s="1380" t="s">
        <v>1166</v>
      </c>
      <c r="C153" s="1380">
        <v>10</v>
      </c>
      <c r="D153" s="1378" t="s">
        <v>725</v>
      </c>
    </row>
    <row r="154" ht="23.25" spans="1:4">
      <c r="A154" s="1387" t="s">
        <v>1167</v>
      </c>
      <c r="B154" s="1388" t="s">
        <v>1168</v>
      </c>
      <c r="C154" s="1388">
        <v>10</v>
      </c>
      <c r="D154" s="1378" t="s">
        <v>1169</v>
      </c>
    </row>
    <row r="155" ht="23.25" spans="1:4">
      <c r="A155" s="1379" t="s">
        <v>1170</v>
      </c>
      <c r="B155" s="1380" t="s">
        <v>1171</v>
      </c>
      <c r="C155" s="1380">
        <v>10</v>
      </c>
      <c r="D155" s="1378" t="s">
        <v>1172</v>
      </c>
    </row>
    <row r="156" ht="23.25" spans="1:4">
      <c r="A156" s="1387" t="s">
        <v>1173</v>
      </c>
      <c r="B156" s="1388" t="s">
        <v>1174</v>
      </c>
      <c r="C156" s="1388">
        <v>10</v>
      </c>
      <c r="D156" s="1378" t="s">
        <v>526</v>
      </c>
    </row>
    <row r="157" ht="23.25" spans="1:4">
      <c r="A157" s="1379" t="s">
        <v>1175</v>
      </c>
      <c r="B157" s="1380" t="s">
        <v>1176</v>
      </c>
      <c r="C157" s="1380">
        <v>10</v>
      </c>
      <c r="D157" s="1378" t="s">
        <v>534</v>
      </c>
    </row>
    <row r="158" ht="23.25" spans="1:4">
      <c r="A158" s="1387" t="s">
        <v>1177</v>
      </c>
      <c r="B158" s="1388" t="s">
        <v>1178</v>
      </c>
      <c r="C158" s="1388">
        <v>10</v>
      </c>
      <c r="D158" s="1378" t="s">
        <v>1179</v>
      </c>
    </row>
    <row r="159" ht="23.25" spans="1:4">
      <c r="A159" s="1379" t="s">
        <v>1180</v>
      </c>
      <c r="B159" s="1380" t="s">
        <v>1181</v>
      </c>
      <c r="C159" s="1380">
        <v>10</v>
      </c>
      <c r="D159" s="1378" t="s">
        <v>592</v>
      </c>
    </row>
    <row r="160" ht="23.25" spans="1:4">
      <c r="A160" s="1387" t="s">
        <v>1182</v>
      </c>
      <c r="B160" s="1388" t="s">
        <v>1183</v>
      </c>
      <c r="C160" s="1388">
        <v>10</v>
      </c>
      <c r="D160" s="1378" t="s">
        <v>1184</v>
      </c>
    </row>
    <row r="161" ht="23.25" spans="1:4">
      <c r="A161" s="1379" t="s">
        <v>1185</v>
      </c>
      <c r="B161" s="1380" t="s">
        <v>1186</v>
      </c>
      <c r="C161" s="1380">
        <v>10</v>
      </c>
      <c r="D161" s="1378" t="s">
        <v>600</v>
      </c>
    </row>
    <row r="162" ht="23.25" spans="1:4">
      <c r="A162" s="1387" t="s">
        <v>1187</v>
      </c>
      <c r="B162" s="1388" t="s">
        <v>1188</v>
      </c>
      <c r="C162" s="1388">
        <v>10</v>
      </c>
      <c r="D162" s="1378" t="s">
        <v>542</v>
      </c>
    </row>
    <row r="163" ht="23.25" spans="1:4">
      <c r="A163" s="1379" t="s">
        <v>1189</v>
      </c>
      <c r="B163" s="1380" t="s">
        <v>1190</v>
      </c>
      <c r="C163" s="1380">
        <v>10</v>
      </c>
      <c r="D163" s="1378" t="s">
        <v>550</v>
      </c>
    </row>
    <row r="164" ht="23.25" spans="1:4">
      <c r="A164" s="1387" t="s">
        <v>1191</v>
      </c>
      <c r="B164" s="1388" t="s">
        <v>1192</v>
      </c>
      <c r="C164" s="1388">
        <v>10</v>
      </c>
      <c r="D164" s="1378" t="s">
        <v>558</v>
      </c>
    </row>
    <row r="165" ht="23.25" spans="1:4">
      <c r="A165" s="1379" t="s">
        <v>1193</v>
      </c>
      <c r="B165" s="1380" t="s">
        <v>1194</v>
      </c>
      <c r="C165" s="1380">
        <v>10</v>
      </c>
      <c r="D165" s="1378" t="s">
        <v>608</v>
      </c>
    </row>
    <row r="166" ht="23.25" spans="1:4">
      <c r="A166" s="1387" t="s">
        <v>1195</v>
      </c>
      <c r="B166" s="1388" t="s">
        <v>1196</v>
      </c>
      <c r="C166" s="1388">
        <v>10</v>
      </c>
      <c r="D166" s="1378" t="s">
        <v>615</v>
      </c>
    </row>
    <row r="167" ht="23.25" spans="1:4">
      <c r="A167" s="1379" t="s">
        <v>1197</v>
      </c>
      <c r="B167" s="1380" t="s">
        <v>1198</v>
      </c>
      <c r="C167" s="1380">
        <v>10</v>
      </c>
      <c r="D167" s="1378" t="s">
        <v>294</v>
      </c>
    </row>
    <row r="168" ht="23.25" spans="1:4">
      <c r="A168" s="1387" t="s">
        <v>1199</v>
      </c>
      <c r="B168" s="1388" t="s">
        <v>1200</v>
      </c>
      <c r="C168" s="1388">
        <v>10</v>
      </c>
      <c r="D168" s="1378" t="s">
        <v>566</v>
      </c>
    </row>
    <row r="169" ht="23.25" spans="1:4">
      <c r="A169" s="1379" t="s">
        <v>1201</v>
      </c>
      <c r="B169" s="1380" t="s">
        <v>1202</v>
      </c>
      <c r="C169" s="1380">
        <v>10</v>
      </c>
      <c r="D169" s="1378" t="s">
        <v>292</v>
      </c>
    </row>
    <row r="170" ht="23.25" spans="1:4">
      <c r="A170" s="1387" t="s">
        <v>1203</v>
      </c>
      <c r="B170" s="1388" t="s">
        <v>1204</v>
      </c>
      <c r="C170" s="1388">
        <v>10</v>
      </c>
      <c r="D170" s="1378" t="s">
        <v>327</v>
      </c>
    </row>
    <row r="171" ht="23.25" spans="1:4">
      <c r="A171" s="1379" t="s">
        <v>1205</v>
      </c>
      <c r="B171" s="1380" t="s">
        <v>1206</v>
      </c>
      <c r="C171" s="1380">
        <v>10</v>
      </c>
      <c r="D171" s="1378" t="s">
        <v>1207</v>
      </c>
    </row>
    <row r="172" ht="23.25" spans="1:4">
      <c r="A172" s="1387" t="s">
        <v>1208</v>
      </c>
      <c r="B172" s="1388" t="s">
        <v>1209</v>
      </c>
      <c r="C172" s="1388">
        <v>10</v>
      </c>
      <c r="D172" s="1378" t="s">
        <v>751</v>
      </c>
    </row>
    <row r="173" ht="23.25" spans="1:4">
      <c r="A173" s="1379" t="s">
        <v>1210</v>
      </c>
      <c r="B173" s="1380" t="s">
        <v>1211</v>
      </c>
      <c r="C173" s="1380">
        <v>10</v>
      </c>
      <c r="D173" s="1378" t="s">
        <v>748</v>
      </c>
    </row>
    <row r="174" ht="23.25" spans="1:4">
      <c r="A174" s="1379" t="s">
        <v>1212</v>
      </c>
      <c r="B174" s="1380" t="s">
        <v>1213</v>
      </c>
      <c r="C174" s="1380">
        <v>10</v>
      </c>
      <c r="D174" s="1378" t="s">
        <v>1214</v>
      </c>
    </row>
    <row r="175" ht="23.25" spans="1:4">
      <c r="A175" s="1387" t="s">
        <v>1215</v>
      </c>
      <c r="B175" s="1388" t="s">
        <v>1216</v>
      </c>
      <c r="C175" s="1388">
        <v>10</v>
      </c>
      <c r="D175" s="1378" t="s">
        <v>582</v>
      </c>
    </row>
    <row r="176" ht="23.25" spans="1:4">
      <c r="A176" s="1379" t="s">
        <v>1217</v>
      </c>
      <c r="B176" s="1380" t="s">
        <v>1218</v>
      </c>
      <c r="C176" s="1380">
        <v>10</v>
      </c>
      <c r="D176" s="1378" t="s">
        <v>1219</v>
      </c>
    </row>
    <row r="177" ht="23.25" spans="1:4">
      <c r="A177" s="1387" t="s">
        <v>1220</v>
      </c>
      <c r="B177" s="1388" t="s">
        <v>1221</v>
      </c>
      <c r="C177" s="1388">
        <v>10</v>
      </c>
      <c r="D177" s="1378" t="s">
        <v>629</v>
      </c>
    </row>
    <row r="178" ht="23.25" spans="1:4">
      <c r="A178" s="1379" t="s">
        <v>1222</v>
      </c>
      <c r="B178" s="1380" t="s">
        <v>1223</v>
      </c>
      <c r="C178" s="1380">
        <v>10</v>
      </c>
      <c r="D178" s="1378" t="s">
        <v>301</v>
      </c>
    </row>
    <row r="179" ht="23.25" spans="1:4">
      <c r="A179" s="1387" t="s">
        <v>1224</v>
      </c>
      <c r="B179" s="1388" t="s">
        <v>1225</v>
      </c>
      <c r="C179" s="1388">
        <v>10</v>
      </c>
      <c r="D179" s="1378" t="s">
        <v>590</v>
      </c>
    </row>
    <row r="180" ht="23.25" spans="1:4">
      <c r="A180" s="1379" t="s">
        <v>1226</v>
      </c>
      <c r="B180" s="1380" t="s">
        <v>1227</v>
      </c>
      <c r="C180" s="1380">
        <v>10</v>
      </c>
      <c r="D180" s="1378" t="s">
        <v>625</v>
      </c>
    </row>
    <row r="181" ht="23.25" spans="1:4">
      <c r="A181" s="1387" t="s">
        <v>1228</v>
      </c>
      <c r="B181" s="1388" t="s">
        <v>1229</v>
      </c>
      <c r="C181" s="1388">
        <v>10</v>
      </c>
      <c r="D181" s="1378" t="s">
        <v>598</v>
      </c>
    </row>
    <row r="182" ht="23.25" spans="1:4">
      <c r="A182" s="1379" t="s">
        <v>1230</v>
      </c>
      <c r="B182" s="1380" t="s">
        <v>1231</v>
      </c>
      <c r="C182" s="1380">
        <v>10</v>
      </c>
      <c r="D182" s="1378" t="s">
        <v>1232</v>
      </c>
    </row>
    <row r="183" ht="23.25" spans="1:4">
      <c r="A183" s="1387" t="s">
        <v>1233</v>
      </c>
      <c r="B183" s="1388" t="s">
        <v>1234</v>
      </c>
      <c r="C183" s="1388">
        <v>10</v>
      </c>
      <c r="D183" s="1378" t="s">
        <v>606</v>
      </c>
    </row>
    <row r="184" ht="22.5" spans="1:4">
      <c r="A184" s="1379" t="s">
        <v>1235</v>
      </c>
      <c r="B184" s="1380" t="s">
        <v>1236</v>
      </c>
      <c r="C184" s="1380">
        <v>10</v>
      </c>
      <c r="D184" s="1393" t="s">
        <v>1237</v>
      </c>
    </row>
    <row r="185" ht="23.25" spans="1:4">
      <c r="A185" s="1387" t="s">
        <v>1238</v>
      </c>
      <c r="B185" s="1388" t="s">
        <v>1239</v>
      </c>
      <c r="C185" s="1388">
        <v>10</v>
      </c>
      <c r="D185" s="1378" t="s">
        <v>370</v>
      </c>
    </row>
    <row r="186" ht="22.5" spans="1:4">
      <c r="A186" s="1379" t="s">
        <v>1240</v>
      </c>
      <c r="B186" s="1380" t="s">
        <v>1241</v>
      </c>
      <c r="C186" s="1380">
        <v>10</v>
      </c>
      <c r="D186" s="1393" t="s">
        <v>1242</v>
      </c>
    </row>
    <row r="187" ht="22.5" spans="1:4">
      <c r="A187" s="1387" t="s">
        <v>1243</v>
      </c>
      <c r="B187" s="1388" t="s">
        <v>1244</v>
      </c>
      <c r="C187" s="1388">
        <v>10</v>
      </c>
      <c r="D187" s="1393" t="s">
        <v>635</v>
      </c>
    </row>
    <row r="188" ht="23.25" spans="1:4">
      <c r="A188" s="1387" t="s">
        <v>1245</v>
      </c>
      <c r="B188" s="1388" t="s">
        <v>1246</v>
      </c>
      <c r="C188" s="1388">
        <v>10</v>
      </c>
      <c r="D188" s="1378" t="s">
        <v>1247</v>
      </c>
    </row>
    <row r="189" ht="23.25" spans="1:4">
      <c r="A189" s="1379" t="s">
        <v>1248</v>
      </c>
      <c r="B189" s="1380" t="s">
        <v>1249</v>
      </c>
      <c r="C189" s="1380">
        <v>10</v>
      </c>
      <c r="D189" s="1378" t="s">
        <v>658</v>
      </c>
    </row>
    <row r="190" ht="23.25" spans="1:4">
      <c r="A190" s="1387" t="s">
        <v>1250</v>
      </c>
      <c r="B190" s="1388" t="s">
        <v>1251</v>
      </c>
      <c r="C190" s="1388">
        <v>10</v>
      </c>
      <c r="D190" s="1378" t="s">
        <v>1252</v>
      </c>
    </row>
    <row r="191" ht="23.25" spans="1:4">
      <c r="A191" s="1379" t="s">
        <v>1253</v>
      </c>
      <c r="B191" s="1380" t="s">
        <v>1254</v>
      </c>
      <c r="C191" s="1380">
        <v>10</v>
      </c>
      <c r="D191" s="1378" t="s">
        <v>1255</v>
      </c>
    </row>
    <row r="192" ht="23.25" spans="1:4">
      <c r="A192" s="1387" t="s">
        <v>1256</v>
      </c>
      <c r="B192" s="1388" t="s">
        <v>1257</v>
      </c>
      <c r="C192" s="1388">
        <v>10</v>
      </c>
      <c r="D192" s="1378" t="s">
        <v>1242</v>
      </c>
    </row>
    <row r="193" ht="23.25" spans="1:4">
      <c r="A193" s="1379" t="s">
        <v>1258</v>
      </c>
      <c r="B193" s="1380" t="s">
        <v>1259</v>
      </c>
      <c r="C193" s="1380">
        <v>10</v>
      </c>
      <c r="D193" s="1378" t="s">
        <v>682</v>
      </c>
    </row>
    <row r="194" ht="23.25" spans="1:4">
      <c r="A194" s="1387" t="s">
        <v>1260</v>
      </c>
      <c r="B194" s="1388" t="s">
        <v>1261</v>
      </c>
      <c r="C194" s="1388">
        <v>10</v>
      </c>
      <c r="D194" s="1378" t="s">
        <v>620</v>
      </c>
    </row>
    <row r="195" ht="23.25" spans="1:4">
      <c r="A195" s="1379" t="s">
        <v>1262</v>
      </c>
      <c r="B195" s="1380" t="s">
        <v>1263</v>
      </c>
      <c r="C195" s="1380">
        <v>10</v>
      </c>
      <c r="D195" s="1378" t="s">
        <v>1264</v>
      </c>
    </row>
    <row r="196" ht="23.25" spans="1:4">
      <c r="A196" s="1387" t="s">
        <v>1265</v>
      </c>
      <c r="B196" s="1388" t="s">
        <v>1266</v>
      </c>
      <c r="C196" s="1388">
        <v>10</v>
      </c>
      <c r="D196" s="1378" t="s">
        <v>631</v>
      </c>
    </row>
    <row r="197" ht="23.25" spans="1:4">
      <c r="A197" s="1379" t="s">
        <v>1267</v>
      </c>
      <c r="B197" s="1380" t="s">
        <v>1268</v>
      </c>
      <c r="C197" s="1380">
        <v>10</v>
      </c>
      <c r="D197" s="1378" t="s">
        <v>627</v>
      </c>
    </row>
    <row r="198" ht="23.25" spans="1:4">
      <c r="A198" s="1387" t="s">
        <v>1269</v>
      </c>
      <c r="B198" s="1388" t="s">
        <v>1270</v>
      </c>
      <c r="C198" s="1388">
        <v>10</v>
      </c>
      <c r="D198" s="1378" t="s">
        <v>633</v>
      </c>
    </row>
    <row r="199" ht="23.25" spans="1:4">
      <c r="A199" s="1379" t="s">
        <v>1271</v>
      </c>
      <c r="B199" s="1380" t="s">
        <v>1272</v>
      </c>
      <c r="C199" s="1380">
        <v>10</v>
      </c>
      <c r="D199" s="1378" t="s">
        <v>378</v>
      </c>
    </row>
    <row r="200" ht="23.25" spans="1:4">
      <c r="A200" s="1387" t="s">
        <v>1273</v>
      </c>
      <c r="B200" s="1388" t="s">
        <v>1274</v>
      </c>
      <c r="C200" s="1388">
        <v>10</v>
      </c>
      <c r="D200" s="1378" t="s">
        <v>640</v>
      </c>
    </row>
    <row r="201" ht="23.25" spans="1:4">
      <c r="A201" s="1379" t="s">
        <v>1275</v>
      </c>
      <c r="B201" s="1380" t="s">
        <v>1276</v>
      </c>
      <c r="C201" s="1380">
        <v>10</v>
      </c>
      <c r="D201" s="1378" t="s">
        <v>690</v>
      </c>
    </row>
    <row r="202" ht="23.25" spans="1:4">
      <c r="A202" s="1387" t="s">
        <v>1277</v>
      </c>
      <c r="B202" s="1388" t="s">
        <v>1278</v>
      </c>
      <c r="C202" s="1388">
        <v>10</v>
      </c>
      <c r="D202" s="1378" t="s">
        <v>376</v>
      </c>
    </row>
    <row r="203" ht="23.25" spans="1:4">
      <c r="A203" s="1379" t="s">
        <v>1279</v>
      </c>
      <c r="B203" s="1380" t="s">
        <v>1280</v>
      </c>
      <c r="C203" s="1380">
        <v>10</v>
      </c>
      <c r="D203" s="1378" t="s">
        <v>638</v>
      </c>
    </row>
    <row r="204" ht="23.25" spans="1:4">
      <c r="A204" s="1387" t="s">
        <v>1281</v>
      </c>
      <c r="B204" s="1388" t="s">
        <v>1282</v>
      </c>
      <c r="C204" s="1388">
        <v>10</v>
      </c>
      <c r="D204" s="1378" t="s">
        <v>1283</v>
      </c>
    </row>
    <row r="205" ht="23.25" spans="1:4">
      <c r="A205" s="1379" t="s">
        <v>1284</v>
      </c>
      <c r="B205" s="1380" t="s">
        <v>1285</v>
      </c>
      <c r="C205" s="1380">
        <v>10</v>
      </c>
      <c r="D205" s="1378" t="s">
        <v>646</v>
      </c>
    </row>
    <row r="206" ht="23.25" spans="1:4">
      <c r="A206" s="1387" t="s">
        <v>1286</v>
      </c>
      <c r="B206" s="1388" t="s">
        <v>1287</v>
      </c>
      <c r="C206" s="1388">
        <v>10</v>
      </c>
      <c r="D206" s="1378" t="s">
        <v>341</v>
      </c>
    </row>
    <row r="207" ht="22.5" spans="1:4">
      <c r="A207" s="1379" t="s">
        <v>1288</v>
      </c>
      <c r="B207" s="1380" t="s">
        <v>1289</v>
      </c>
      <c r="C207" s="1380">
        <v>10</v>
      </c>
      <c r="D207" s="1393" t="s">
        <v>1290</v>
      </c>
    </row>
    <row r="208" ht="22.5" spans="1:4">
      <c r="A208" s="1387" t="s">
        <v>1291</v>
      </c>
      <c r="B208" s="1388" t="s">
        <v>1292</v>
      </c>
      <c r="C208" s="1388">
        <v>10</v>
      </c>
      <c r="D208" s="1393" t="s">
        <v>1293</v>
      </c>
    </row>
    <row r="209" ht="23.25" spans="1:4">
      <c r="A209" s="1379" t="s">
        <v>1294</v>
      </c>
      <c r="B209" s="1380" t="s">
        <v>1295</v>
      </c>
      <c r="C209" s="1380">
        <v>10</v>
      </c>
      <c r="D209" s="1378" t="s">
        <v>648</v>
      </c>
    </row>
    <row r="210" ht="24" spans="1:4">
      <c r="A210" s="1410" t="s">
        <v>1296</v>
      </c>
      <c r="B210" s="1411" t="s">
        <v>1297</v>
      </c>
      <c r="C210" s="1411">
        <v>10</v>
      </c>
      <c r="D210" s="1378" t="s">
        <v>656</v>
      </c>
    </row>
    <row r="211" ht="23.25" spans="1:4">
      <c r="A211" s="1387" t="s">
        <v>1298</v>
      </c>
      <c r="B211" s="1388" t="s">
        <v>1299</v>
      </c>
      <c r="C211" s="1388">
        <v>10</v>
      </c>
      <c r="D211" s="1378" t="s">
        <v>622</v>
      </c>
    </row>
    <row r="212" spans="1:4">
      <c r="A212" s="1412" t="s">
        <v>1300</v>
      </c>
      <c r="B212" s="1413" t="s">
        <v>1301</v>
      </c>
      <c r="C212" s="1413">
        <v>10</v>
      </c>
      <c r="D212" s="1414" t="s">
        <v>1302</v>
      </c>
    </row>
    <row r="213" ht="23.25" spans="1:4">
      <c r="A213" s="1379" t="s">
        <v>1303</v>
      </c>
      <c r="B213" s="1380" t="s">
        <v>1304</v>
      </c>
      <c r="C213" s="1413">
        <v>10</v>
      </c>
      <c r="D213" s="1378" t="s">
        <v>428</v>
      </c>
    </row>
    <row r="214" ht="23.25" spans="1:4">
      <c r="A214" s="1379" t="s">
        <v>1305</v>
      </c>
      <c r="B214" s="1380" t="s">
        <v>1306</v>
      </c>
      <c r="C214" s="1413">
        <v>10</v>
      </c>
      <c r="D214" s="1378" t="s">
        <v>460</v>
      </c>
    </row>
    <row r="215" ht="23.25" spans="1:4">
      <c r="A215" s="1381" t="s">
        <v>1307</v>
      </c>
      <c r="B215" s="1382" t="s">
        <v>1308</v>
      </c>
      <c r="C215" s="1413">
        <v>10</v>
      </c>
      <c r="D215" s="1378" t="s">
        <v>1309</v>
      </c>
    </row>
    <row r="216" ht="23.25" spans="1:4">
      <c r="A216" s="1379" t="s">
        <v>1310</v>
      </c>
      <c r="B216" s="1380" t="s">
        <v>1311</v>
      </c>
      <c r="C216" s="1413">
        <v>10</v>
      </c>
      <c r="D216" s="1378" t="s">
        <v>522</v>
      </c>
    </row>
    <row r="217" ht="23.25" spans="1:4">
      <c r="A217" s="1379" t="s">
        <v>1312</v>
      </c>
      <c r="B217" s="1380" t="s">
        <v>1313</v>
      </c>
      <c r="C217" s="1413">
        <v>10</v>
      </c>
      <c r="D217" s="1378" t="s">
        <v>530</v>
      </c>
    </row>
    <row r="218" ht="23.25" spans="1:4">
      <c r="A218" s="1379" t="s">
        <v>1314</v>
      </c>
      <c r="B218" s="1380" t="s">
        <v>1315</v>
      </c>
      <c r="C218" s="1413">
        <v>10</v>
      </c>
      <c r="D218" s="1378" t="s">
        <v>554</v>
      </c>
    </row>
    <row r="219" ht="23.25" spans="1:4">
      <c r="A219" s="1387" t="s">
        <v>1316</v>
      </c>
      <c r="B219" s="1388" t="s">
        <v>1317</v>
      </c>
      <c r="C219" s="1413">
        <v>10</v>
      </c>
      <c r="D219" s="1378" t="s">
        <v>562</v>
      </c>
    </row>
    <row r="220" ht="23.25" spans="1:4">
      <c r="A220" s="1379" t="s">
        <v>1318</v>
      </c>
      <c r="B220" s="1380" t="s">
        <v>1319</v>
      </c>
      <c r="C220" s="1413">
        <v>10</v>
      </c>
      <c r="D220" s="1378" t="s">
        <v>1320</v>
      </c>
    </row>
    <row r="221" ht="23.25" spans="1:4">
      <c r="A221" s="1387" t="s">
        <v>1321</v>
      </c>
      <c r="B221" s="1388" t="s">
        <v>1322</v>
      </c>
      <c r="C221" s="1413">
        <v>10</v>
      </c>
      <c r="D221" s="1378" t="s">
        <v>578</v>
      </c>
    </row>
    <row r="222" ht="22.5" spans="1:4">
      <c r="A222" s="1379" t="s">
        <v>1323</v>
      </c>
      <c r="B222" s="1380" t="s">
        <v>1324</v>
      </c>
      <c r="C222" s="1413">
        <v>10</v>
      </c>
      <c r="D222" s="1415" t="s">
        <v>586</v>
      </c>
    </row>
    <row r="223" ht="23.25" spans="1:4">
      <c r="A223" s="1412" t="s">
        <v>1325</v>
      </c>
      <c r="B223" s="1413" t="s">
        <v>1326</v>
      </c>
      <c r="C223" s="1413">
        <v>10</v>
      </c>
      <c r="D223" s="1378" t="s">
        <v>594</v>
      </c>
    </row>
    <row r="224" spans="1:4">
      <c r="A224" s="1407" t="s">
        <v>1327</v>
      </c>
      <c r="B224" s="1408" t="s">
        <v>1328</v>
      </c>
      <c r="C224" s="1413">
        <v>10</v>
      </c>
      <c r="D224" s="1416" t="s">
        <v>1329</v>
      </c>
    </row>
    <row r="225" ht="22.5" spans="1:4">
      <c r="A225" s="1387" t="s">
        <v>1330</v>
      </c>
      <c r="B225" s="1388" t="s">
        <v>1331</v>
      </c>
      <c r="C225" s="1413">
        <v>10</v>
      </c>
      <c r="D225" s="1393" t="s">
        <v>546</v>
      </c>
    </row>
    <row r="226" ht="23.25" spans="1:4">
      <c r="A226" s="1379" t="s">
        <v>1332</v>
      </c>
      <c r="B226" s="1380" t="s">
        <v>1333</v>
      </c>
      <c r="C226" s="1413">
        <v>10</v>
      </c>
      <c r="D226" s="1378" t="s">
        <v>452</v>
      </c>
    </row>
    <row r="227" ht="23.25" spans="1:4">
      <c r="A227" s="1387" t="s">
        <v>1334</v>
      </c>
      <c r="B227" s="1388" t="s">
        <v>1335</v>
      </c>
      <c r="C227" s="1413">
        <v>10</v>
      </c>
      <c r="D227" s="1378" t="s">
        <v>492</v>
      </c>
    </row>
    <row r="228" ht="22.5" spans="1:4">
      <c r="A228" s="1387" t="s">
        <v>1336</v>
      </c>
      <c r="B228" s="1388" t="s">
        <v>1337</v>
      </c>
      <c r="C228" s="1388">
        <v>10</v>
      </c>
      <c r="D228" s="1384" t="s">
        <v>1338</v>
      </c>
    </row>
    <row r="229" ht="23.25" spans="1:4">
      <c r="A229" s="1404" t="s">
        <v>1339</v>
      </c>
      <c r="B229" s="1398" t="s">
        <v>1340</v>
      </c>
      <c r="C229" s="1398">
        <v>10</v>
      </c>
      <c r="D229" s="1399" t="s">
        <v>1341</v>
      </c>
    </row>
    <row r="230" ht="19.5" spans="1:4">
      <c r="A230" s="1379" t="s">
        <v>1342</v>
      </c>
      <c r="B230" s="1380" t="s">
        <v>1343</v>
      </c>
      <c r="C230" s="1380">
        <v>11</v>
      </c>
      <c r="D230" s="1417" t="s">
        <v>229</v>
      </c>
    </row>
    <row r="231" spans="1:4">
      <c r="A231" s="1418"/>
      <c r="B231" s="1419"/>
      <c r="C231" s="1419"/>
      <c r="D231" s="141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54" workbookViewId="0">
      <selection activeCell="Q67" sqref="Q67"/>
    </sheetView>
  </sheetViews>
  <sheetFormatPr defaultColWidth="9" defaultRowHeight="14.25"/>
  <sheetData>
    <row r="1" ht="31.5" spans="1:11">
      <c r="A1" s="1288"/>
      <c r="B1" s="1289" t="s">
        <v>95</v>
      </c>
      <c r="C1" s="1289"/>
      <c r="D1" s="1289"/>
      <c r="E1" s="1289"/>
      <c r="F1" s="1289"/>
      <c r="G1" s="1289"/>
      <c r="H1" s="1289"/>
      <c r="I1" s="1289"/>
      <c r="J1" s="1289"/>
      <c r="K1" s="1289"/>
    </row>
    <row r="2" ht="18.75" spans="1:11">
      <c r="A2" s="1288"/>
      <c r="B2" s="1290" t="s">
        <v>216</v>
      </c>
      <c r="C2" s="1290"/>
      <c r="D2" s="1290"/>
      <c r="E2" s="1290"/>
      <c r="F2" s="1290"/>
      <c r="G2" s="1290"/>
      <c r="H2" s="1290"/>
      <c r="I2" s="1290"/>
      <c r="J2" s="1290"/>
      <c r="K2" s="1290"/>
    </row>
    <row r="3" ht="18.75" spans="1:11">
      <c r="A3" s="1288"/>
      <c r="B3" s="1290"/>
      <c r="C3" s="1290"/>
      <c r="D3" s="1290"/>
      <c r="E3" s="1290"/>
      <c r="F3" s="1290"/>
      <c r="G3" s="1290"/>
      <c r="H3" s="1290"/>
      <c r="I3" s="1290"/>
      <c r="J3" s="1290"/>
      <c r="K3" s="1290"/>
    </row>
    <row r="4" spans="1:11">
      <c r="A4" s="1288"/>
      <c r="B4" s="1291" t="s">
        <v>217</v>
      </c>
      <c r="C4" s="1291"/>
      <c r="D4" s="1291"/>
      <c r="E4" s="1291"/>
      <c r="F4" s="1291"/>
      <c r="G4" s="1291"/>
      <c r="H4" s="1291"/>
      <c r="I4" s="1291"/>
      <c r="J4" s="1291"/>
      <c r="K4" s="1291"/>
    </row>
    <row r="5" ht="25.5" spans="6:6">
      <c r="F5" s="1354" t="s">
        <v>1344</v>
      </c>
    </row>
    <row r="6" ht="18" spans="1:11">
      <c r="A6" s="79" t="s">
        <v>1345</v>
      </c>
      <c r="B6" s="79" t="s">
        <v>1346</v>
      </c>
      <c r="C6" s="79" t="s">
        <v>1347</v>
      </c>
      <c r="D6" s="79" t="s">
        <v>1348</v>
      </c>
      <c r="E6" s="79" t="s">
        <v>1349</v>
      </c>
      <c r="F6" s="79" t="s">
        <v>1350</v>
      </c>
      <c r="G6" s="79" t="s">
        <v>1351</v>
      </c>
      <c r="H6" s="79" t="s">
        <v>1352</v>
      </c>
      <c r="I6" s="79" t="s">
        <v>1353</v>
      </c>
      <c r="J6" s="79" t="s">
        <v>1354</v>
      </c>
      <c r="K6" s="79" t="s">
        <v>1355</v>
      </c>
    </row>
    <row r="7" ht="15" spans="1:11">
      <c r="A7" s="80" t="s">
        <v>1356</v>
      </c>
      <c r="B7" s="82">
        <v>80.27</v>
      </c>
      <c r="C7" s="82">
        <v>80.27</v>
      </c>
      <c r="D7" s="82">
        <v>80.27</v>
      </c>
      <c r="E7" s="82">
        <v>121.85</v>
      </c>
      <c r="F7" s="82">
        <v>141.26</v>
      </c>
      <c r="G7" s="82">
        <v>120.05</v>
      </c>
      <c r="H7" s="82">
        <v>151.01</v>
      </c>
      <c r="I7" s="82">
        <v>157.04</v>
      </c>
      <c r="J7" s="82">
        <v>215.99</v>
      </c>
      <c r="K7" s="82">
        <v>324.44</v>
      </c>
    </row>
    <row r="8" ht="15" spans="1:11">
      <c r="A8" s="80" t="s">
        <v>1357</v>
      </c>
      <c r="B8" s="82">
        <v>94.22</v>
      </c>
      <c r="C8" s="82">
        <v>94.22</v>
      </c>
      <c r="D8" s="82">
        <v>94.22</v>
      </c>
      <c r="E8" s="82">
        <v>140.93</v>
      </c>
      <c r="F8" s="82">
        <v>160.7</v>
      </c>
      <c r="G8" s="82">
        <v>133.46</v>
      </c>
      <c r="H8" s="82">
        <v>168.29</v>
      </c>
      <c r="I8" s="82">
        <v>173.33</v>
      </c>
      <c r="J8" s="82">
        <v>242.99</v>
      </c>
      <c r="K8" s="82">
        <v>389.78</v>
      </c>
    </row>
    <row r="9" ht="15" spans="1:11">
      <c r="A9" s="80" t="s">
        <v>1358</v>
      </c>
      <c r="B9" s="82">
        <v>102.9</v>
      </c>
      <c r="C9" s="82">
        <v>103.8</v>
      </c>
      <c r="D9" s="82">
        <v>103.8</v>
      </c>
      <c r="E9" s="82">
        <v>164.01</v>
      </c>
      <c r="F9" s="82">
        <v>187.14</v>
      </c>
      <c r="G9" s="82">
        <v>150.87</v>
      </c>
      <c r="H9" s="82">
        <v>189.57</v>
      </c>
      <c r="I9" s="82">
        <v>193.62</v>
      </c>
      <c r="J9" s="82">
        <v>273.99</v>
      </c>
      <c r="K9" s="82">
        <v>459.12</v>
      </c>
    </row>
    <row r="10" ht="15" spans="1:11">
      <c r="A10" s="80" t="s">
        <v>1359</v>
      </c>
      <c r="B10" s="82">
        <v>111.58</v>
      </c>
      <c r="C10" s="82">
        <v>113.38</v>
      </c>
      <c r="D10" s="82">
        <v>113.38</v>
      </c>
      <c r="E10" s="82">
        <v>187.09</v>
      </c>
      <c r="F10" s="82">
        <v>213.58</v>
      </c>
      <c r="G10" s="82">
        <v>168.28</v>
      </c>
      <c r="H10" s="82">
        <v>210.85</v>
      </c>
      <c r="I10" s="82">
        <v>213.91</v>
      </c>
      <c r="J10" s="82">
        <v>304.99</v>
      </c>
      <c r="K10" s="82">
        <v>528.46</v>
      </c>
    </row>
    <row r="11" ht="15" spans="1:11">
      <c r="A11" s="80" t="s">
        <v>1360</v>
      </c>
      <c r="B11" s="82">
        <v>120.26</v>
      </c>
      <c r="C11" s="82">
        <v>122.96</v>
      </c>
      <c r="D11" s="82">
        <v>122.96</v>
      </c>
      <c r="E11" s="82">
        <v>210.17</v>
      </c>
      <c r="F11" s="82">
        <v>240.02</v>
      </c>
      <c r="G11" s="82">
        <v>185.69</v>
      </c>
      <c r="H11" s="82">
        <v>232.13</v>
      </c>
      <c r="I11" s="82">
        <v>234.2</v>
      </c>
      <c r="J11" s="82">
        <v>335.99</v>
      </c>
      <c r="K11" s="82">
        <v>597.8</v>
      </c>
    </row>
    <row r="12" ht="15" spans="1:11">
      <c r="A12" s="80" t="s">
        <v>1361</v>
      </c>
      <c r="B12" s="82">
        <v>133.53</v>
      </c>
      <c r="C12" s="82">
        <v>141.81</v>
      </c>
      <c r="D12" s="82">
        <v>143.61</v>
      </c>
      <c r="E12" s="82">
        <v>237.84</v>
      </c>
      <c r="F12" s="82">
        <v>274.02</v>
      </c>
      <c r="G12" s="82">
        <v>212.55</v>
      </c>
      <c r="H12" s="82">
        <v>265.38</v>
      </c>
      <c r="I12" s="82">
        <v>265.74</v>
      </c>
      <c r="J12" s="82">
        <v>379.41</v>
      </c>
      <c r="K12" s="82">
        <v>721.59</v>
      </c>
    </row>
    <row r="13" ht="15" spans="1:11">
      <c r="A13" s="80" t="s">
        <v>1362</v>
      </c>
      <c r="B13" s="82">
        <v>146.8</v>
      </c>
      <c r="C13" s="82">
        <v>160.66</v>
      </c>
      <c r="D13" s="82">
        <v>164.26</v>
      </c>
      <c r="E13" s="82">
        <v>265.51</v>
      </c>
      <c r="F13" s="82">
        <v>308.02</v>
      </c>
      <c r="G13" s="82">
        <v>239.41</v>
      </c>
      <c r="H13" s="82">
        <v>298.63</v>
      </c>
      <c r="I13" s="82">
        <v>297.28</v>
      </c>
      <c r="J13" s="82">
        <v>422.83</v>
      </c>
      <c r="K13" s="82">
        <v>845.38</v>
      </c>
    </row>
    <row r="14" ht="15" spans="1:11">
      <c r="A14" s="80" t="s">
        <v>1363</v>
      </c>
      <c r="B14" s="82">
        <v>160.07</v>
      </c>
      <c r="C14" s="82">
        <v>179.51</v>
      </c>
      <c r="D14" s="82">
        <v>184.91</v>
      </c>
      <c r="E14" s="82">
        <v>293.18</v>
      </c>
      <c r="F14" s="82">
        <v>342.02</v>
      </c>
      <c r="G14" s="82">
        <v>266.27</v>
      </c>
      <c r="H14" s="82">
        <v>331.88</v>
      </c>
      <c r="I14" s="82">
        <v>328.82</v>
      </c>
      <c r="J14" s="82">
        <v>466.25</v>
      </c>
      <c r="K14" s="82">
        <v>969.17</v>
      </c>
    </row>
    <row r="15" ht="15" spans="1:11">
      <c r="A15" s="80" t="s">
        <v>1364</v>
      </c>
      <c r="B15" s="82">
        <v>173.34</v>
      </c>
      <c r="C15" s="82">
        <v>198.36</v>
      </c>
      <c r="D15" s="82">
        <v>205.56</v>
      </c>
      <c r="E15" s="82">
        <v>320.85</v>
      </c>
      <c r="F15" s="82">
        <v>376.02</v>
      </c>
      <c r="G15" s="82">
        <v>293.13</v>
      </c>
      <c r="H15" s="82">
        <v>365.13</v>
      </c>
      <c r="I15" s="82">
        <v>360.36</v>
      </c>
      <c r="J15" s="82">
        <v>509.67</v>
      </c>
      <c r="K15" s="82">
        <v>1092.96</v>
      </c>
    </row>
    <row r="16" ht="15" spans="1:11">
      <c r="A16" s="80" t="s">
        <v>1365</v>
      </c>
      <c r="B16" s="82">
        <v>186.61</v>
      </c>
      <c r="C16" s="82">
        <v>217.21</v>
      </c>
      <c r="D16" s="82">
        <v>226.21</v>
      </c>
      <c r="E16" s="82">
        <v>348.52</v>
      </c>
      <c r="F16" s="82">
        <v>410.02</v>
      </c>
      <c r="G16" s="82">
        <v>319.99</v>
      </c>
      <c r="H16" s="82">
        <v>398.38</v>
      </c>
      <c r="I16" s="82">
        <v>391.9</v>
      </c>
      <c r="J16" s="82">
        <v>553.09</v>
      </c>
      <c r="K16" s="82">
        <v>1216.75</v>
      </c>
    </row>
    <row r="17" ht="15" spans="1:11">
      <c r="A17" s="80" t="s">
        <v>1366</v>
      </c>
      <c r="B17" s="82">
        <v>200.78</v>
      </c>
      <c r="C17" s="82">
        <v>229.13</v>
      </c>
      <c r="D17" s="82">
        <v>238.13</v>
      </c>
      <c r="E17" s="82">
        <v>373.58</v>
      </c>
      <c r="F17" s="82">
        <v>438.35</v>
      </c>
      <c r="G17" s="82">
        <v>340.28</v>
      </c>
      <c r="H17" s="82">
        <v>423.08</v>
      </c>
      <c r="I17" s="82">
        <v>413.45</v>
      </c>
      <c r="J17" s="82">
        <v>581.75</v>
      </c>
      <c r="K17" s="82">
        <v>1273.94</v>
      </c>
    </row>
    <row r="18" ht="15" spans="1:11">
      <c r="A18" s="80" t="s">
        <v>1367</v>
      </c>
      <c r="B18" s="82">
        <v>214.95</v>
      </c>
      <c r="C18" s="82">
        <v>241.05</v>
      </c>
      <c r="D18" s="82">
        <v>250.05</v>
      </c>
      <c r="E18" s="82">
        <v>398.64</v>
      </c>
      <c r="F18" s="82">
        <v>466.68</v>
      </c>
      <c r="G18" s="82">
        <v>360.57</v>
      </c>
      <c r="H18" s="82">
        <v>447.78</v>
      </c>
      <c r="I18" s="82">
        <v>435</v>
      </c>
      <c r="J18" s="82">
        <v>610.41</v>
      </c>
      <c r="K18" s="82">
        <v>1331.13</v>
      </c>
    </row>
    <row r="19" ht="15" spans="1:11">
      <c r="A19" s="80" t="s">
        <v>1368</v>
      </c>
      <c r="B19" s="82">
        <v>229.12</v>
      </c>
      <c r="C19" s="82">
        <v>252.97</v>
      </c>
      <c r="D19" s="82">
        <v>261.97</v>
      </c>
      <c r="E19" s="82">
        <v>423.7</v>
      </c>
      <c r="F19" s="82">
        <v>495.01</v>
      </c>
      <c r="G19" s="82">
        <v>380.86</v>
      </c>
      <c r="H19" s="82">
        <v>472.48</v>
      </c>
      <c r="I19" s="82">
        <v>456.55</v>
      </c>
      <c r="J19" s="82">
        <v>639.07</v>
      </c>
      <c r="K19" s="82">
        <v>1388.32</v>
      </c>
    </row>
    <row r="20" ht="15" spans="1:11">
      <c r="A20" s="80" t="s">
        <v>1369</v>
      </c>
      <c r="B20" s="82">
        <v>243.29</v>
      </c>
      <c r="C20" s="82">
        <v>264.89</v>
      </c>
      <c r="D20" s="82">
        <v>273.89</v>
      </c>
      <c r="E20" s="82">
        <v>448.76</v>
      </c>
      <c r="F20" s="82">
        <v>523.34</v>
      </c>
      <c r="G20" s="82">
        <v>401.15</v>
      </c>
      <c r="H20" s="82">
        <v>497.18</v>
      </c>
      <c r="I20" s="82">
        <v>478.1</v>
      </c>
      <c r="J20" s="82">
        <v>667.73</v>
      </c>
      <c r="K20" s="82">
        <v>1445.51</v>
      </c>
    </row>
    <row r="21" ht="15" spans="1:11">
      <c r="A21" s="80" t="s">
        <v>1370</v>
      </c>
      <c r="B21" s="82">
        <v>257.46</v>
      </c>
      <c r="C21" s="82">
        <v>276.81</v>
      </c>
      <c r="D21" s="82">
        <v>285.81</v>
      </c>
      <c r="E21" s="82">
        <v>473.82</v>
      </c>
      <c r="F21" s="82">
        <v>551.67</v>
      </c>
      <c r="G21" s="82">
        <v>421.44</v>
      </c>
      <c r="H21" s="82">
        <v>521.88</v>
      </c>
      <c r="I21" s="82">
        <v>499.65</v>
      </c>
      <c r="J21" s="82">
        <v>696.39</v>
      </c>
      <c r="K21" s="82">
        <v>1502.7</v>
      </c>
    </row>
    <row r="22" ht="15" spans="1:11">
      <c r="A22" s="80" t="s">
        <v>1371</v>
      </c>
      <c r="B22" s="82">
        <v>271.63</v>
      </c>
      <c r="C22" s="82">
        <v>288.73</v>
      </c>
      <c r="D22" s="82">
        <v>297.73</v>
      </c>
      <c r="E22" s="82">
        <v>498.88</v>
      </c>
      <c r="F22" s="82">
        <v>580</v>
      </c>
      <c r="G22" s="82">
        <v>441.73</v>
      </c>
      <c r="H22" s="82">
        <v>546.58</v>
      </c>
      <c r="I22" s="82">
        <v>521.2</v>
      </c>
      <c r="J22" s="82">
        <v>725.05</v>
      </c>
      <c r="K22" s="82">
        <v>1559.89</v>
      </c>
    </row>
    <row r="23" ht="15" spans="1:11">
      <c r="A23" s="80" t="s">
        <v>1372</v>
      </c>
      <c r="B23" s="82">
        <v>285.8</v>
      </c>
      <c r="C23" s="82">
        <v>300.65</v>
      </c>
      <c r="D23" s="82">
        <v>309.65</v>
      </c>
      <c r="E23" s="82">
        <v>523.94</v>
      </c>
      <c r="F23" s="82">
        <v>608.33</v>
      </c>
      <c r="G23" s="82">
        <v>462.02</v>
      </c>
      <c r="H23" s="82">
        <v>571.28</v>
      </c>
      <c r="I23" s="82">
        <v>542.75</v>
      </c>
      <c r="J23" s="82">
        <v>753.71</v>
      </c>
      <c r="K23" s="82">
        <v>1617.08</v>
      </c>
    </row>
    <row r="24" ht="15" spans="1:11">
      <c r="A24" s="80" t="s">
        <v>1373</v>
      </c>
      <c r="B24" s="82">
        <v>299.97</v>
      </c>
      <c r="C24" s="82">
        <v>312.57</v>
      </c>
      <c r="D24" s="82">
        <v>321.57</v>
      </c>
      <c r="E24" s="82">
        <v>549</v>
      </c>
      <c r="F24" s="82">
        <v>636.66</v>
      </c>
      <c r="G24" s="82">
        <v>482.31</v>
      </c>
      <c r="H24" s="82">
        <v>595.98</v>
      </c>
      <c r="I24" s="82">
        <v>564.3</v>
      </c>
      <c r="J24" s="82">
        <v>782.37</v>
      </c>
      <c r="K24" s="82">
        <v>1674.27</v>
      </c>
    </row>
    <row r="25" ht="15" spans="1:11">
      <c r="A25" s="80" t="s">
        <v>1374</v>
      </c>
      <c r="B25" s="82">
        <v>314.14</v>
      </c>
      <c r="C25" s="82">
        <v>324.49</v>
      </c>
      <c r="D25" s="82">
        <v>333.49</v>
      </c>
      <c r="E25" s="82">
        <v>574.06</v>
      </c>
      <c r="F25" s="82">
        <v>664.99</v>
      </c>
      <c r="G25" s="82">
        <v>502.6</v>
      </c>
      <c r="H25" s="82">
        <v>620.68</v>
      </c>
      <c r="I25" s="82">
        <v>585.85</v>
      </c>
      <c r="J25" s="82">
        <v>811.03</v>
      </c>
      <c r="K25" s="82">
        <v>1731.46</v>
      </c>
    </row>
    <row r="26" ht="15" spans="1:11">
      <c r="A26" s="80" t="s">
        <v>1375</v>
      </c>
      <c r="B26" s="82">
        <v>328.31</v>
      </c>
      <c r="C26" s="82">
        <v>336.41</v>
      </c>
      <c r="D26" s="82">
        <v>345.41</v>
      </c>
      <c r="E26" s="82">
        <v>599.12</v>
      </c>
      <c r="F26" s="82">
        <v>693.32</v>
      </c>
      <c r="G26" s="82">
        <v>522.89</v>
      </c>
      <c r="H26" s="82">
        <v>645.38</v>
      </c>
      <c r="I26" s="82">
        <v>607.4</v>
      </c>
      <c r="J26" s="82">
        <v>839.69</v>
      </c>
      <c r="K26" s="82">
        <v>1788.65</v>
      </c>
    </row>
    <row r="27" ht="15" spans="1:11">
      <c r="A27" s="80" t="s">
        <v>1376</v>
      </c>
      <c r="B27" s="82">
        <v>341.58</v>
      </c>
      <c r="C27" s="82">
        <v>347.79</v>
      </c>
      <c r="D27" s="82">
        <v>357.33</v>
      </c>
      <c r="E27" s="82">
        <v>619.32</v>
      </c>
      <c r="F27" s="82">
        <v>717.06</v>
      </c>
      <c r="G27" s="82">
        <v>539.85</v>
      </c>
      <c r="H27" s="82">
        <v>666.12</v>
      </c>
      <c r="I27" s="82">
        <v>624.99</v>
      </c>
      <c r="J27" s="82">
        <v>861.87</v>
      </c>
      <c r="K27" s="82">
        <v>1838.73</v>
      </c>
    </row>
    <row r="28" ht="15" spans="1:11">
      <c r="A28" s="80" t="s">
        <v>1377</v>
      </c>
      <c r="B28" s="82">
        <v>354.85</v>
      </c>
      <c r="C28" s="82">
        <v>359.17</v>
      </c>
      <c r="D28" s="82">
        <v>369.25</v>
      </c>
      <c r="E28" s="82">
        <v>639.52</v>
      </c>
      <c r="F28" s="82">
        <v>740.8</v>
      </c>
      <c r="G28" s="82">
        <v>556.81</v>
      </c>
      <c r="H28" s="82">
        <v>686.86</v>
      </c>
      <c r="I28" s="82">
        <v>642.58</v>
      </c>
      <c r="J28" s="82">
        <v>884.05</v>
      </c>
      <c r="K28" s="82">
        <v>1888.81</v>
      </c>
    </row>
    <row r="29" ht="15" spans="1:11">
      <c r="A29" s="80" t="s">
        <v>1378</v>
      </c>
      <c r="B29" s="82">
        <v>368.12</v>
      </c>
      <c r="C29" s="82">
        <v>370.55</v>
      </c>
      <c r="D29" s="82">
        <v>381.17</v>
      </c>
      <c r="E29" s="82">
        <v>659.72</v>
      </c>
      <c r="F29" s="82">
        <v>764.54</v>
      </c>
      <c r="G29" s="82">
        <v>573.77</v>
      </c>
      <c r="H29" s="82">
        <v>707.6</v>
      </c>
      <c r="I29" s="82">
        <v>660.17</v>
      </c>
      <c r="J29" s="82">
        <v>906.23</v>
      </c>
      <c r="K29" s="82">
        <v>1938.89</v>
      </c>
    </row>
    <row r="30" ht="15" spans="1:11">
      <c r="A30" s="80" t="s">
        <v>1379</v>
      </c>
      <c r="B30" s="82">
        <v>381.39</v>
      </c>
      <c r="C30" s="82">
        <v>381.93</v>
      </c>
      <c r="D30" s="82">
        <v>393.09</v>
      </c>
      <c r="E30" s="82">
        <v>679.92</v>
      </c>
      <c r="F30" s="82">
        <v>788.28</v>
      </c>
      <c r="G30" s="82">
        <v>590.73</v>
      </c>
      <c r="H30" s="82">
        <v>728.34</v>
      </c>
      <c r="I30" s="82">
        <v>677.76</v>
      </c>
      <c r="J30" s="82">
        <v>928.41</v>
      </c>
      <c r="K30" s="82">
        <v>1988.97</v>
      </c>
    </row>
    <row r="31" ht="15" spans="1:11">
      <c r="A31" s="80" t="s">
        <v>1380</v>
      </c>
      <c r="B31" s="82">
        <v>394.66</v>
      </c>
      <c r="C31" s="82">
        <v>393.31</v>
      </c>
      <c r="D31" s="82">
        <v>405.01</v>
      </c>
      <c r="E31" s="82">
        <v>700.12</v>
      </c>
      <c r="F31" s="82">
        <v>812.02</v>
      </c>
      <c r="G31" s="82">
        <v>607.69</v>
      </c>
      <c r="H31" s="82">
        <v>749.08</v>
      </c>
      <c r="I31" s="82">
        <v>695.35</v>
      </c>
      <c r="J31" s="82">
        <v>950.59</v>
      </c>
      <c r="K31" s="82">
        <v>2039.05</v>
      </c>
    </row>
    <row r="32" ht="15" spans="1:11">
      <c r="A32" s="80" t="s">
        <v>1381</v>
      </c>
      <c r="B32" s="82">
        <v>407.93</v>
      </c>
      <c r="C32" s="82">
        <v>404.69</v>
      </c>
      <c r="D32" s="82">
        <v>416.93</v>
      </c>
      <c r="E32" s="82">
        <v>720.32</v>
      </c>
      <c r="F32" s="82">
        <v>835.76</v>
      </c>
      <c r="G32" s="82">
        <v>624.65</v>
      </c>
      <c r="H32" s="82">
        <v>769.82</v>
      </c>
      <c r="I32" s="82">
        <v>712.94</v>
      </c>
      <c r="J32" s="82">
        <v>972.77</v>
      </c>
      <c r="K32" s="82">
        <v>2089.13</v>
      </c>
    </row>
    <row r="33" ht="15" spans="1:11">
      <c r="A33" s="80" t="s">
        <v>1382</v>
      </c>
      <c r="B33" s="82">
        <v>421.2</v>
      </c>
      <c r="C33" s="82">
        <v>416.07</v>
      </c>
      <c r="D33" s="82">
        <v>428.85</v>
      </c>
      <c r="E33" s="82">
        <v>740.52</v>
      </c>
      <c r="F33" s="82">
        <v>859.5</v>
      </c>
      <c r="G33" s="82">
        <v>641.61</v>
      </c>
      <c r="H33" s="82">
        <v>790.56</v>
      </c>
      <c r="I33" s="82">
        <v>730.53</v>
      </c>
      <c r="J33" s="82">
        <v>994.95</v>
      </c>
      <c r="K33" s="82">
        <v>2139.21</v>
      </c>
    </row>
    <row r="34" ht="15" spans="1:11">
      <c r="A34" s="80" t="s">
        <v>1383</v>
      </c>
      <c r="B34" s="82">
        <v>434.47</v>
      </c>
      <c r="C34" s="82">
        <v>427.45</v>
      </c>
      <c r="D34" s="82">
        <v>440.77</v>
      </c>
      <c r="E34" s="82">
        <v>760.72</v>
      </c>
      <c r="F34" s="82">
        <v>883.24</v>
      </c>
      <c r="G34" s="82">
        <v>658.57</v>
      </c>
      <c r="H34" s="82">
        <v>811.3</v>
      </c>
      <c r="I34" s="82">
        <v>748.12</v>
      </c>
      <c r="J34" s="82">
        <v>1017.13</v>
      </c>
      <c r="K34" s="82">
        <v>2189.29</v>
      </c>
    </row>
    <row r="35" ht="15" spans="1:11">
      <c r="A35" s="80" t="s">
        <v>1384</v>
      </c>
      <c r="B35" s="82">
        <v>447.74</v>
      </c>
      <c r="C35" s="82">
        <v>438.83</v>
      </c>
      <c r="D35" s="82">
        <v>452.69</v>
      </c>
      <c r="E35" s="82">
        <v>780.92</v>
      </c>
      <c r="F35" s="82">
        <v>906.98</v>
      </c>
      <c r="G35" s="82">
        <v>675.53</v>
      </c>
      <c r="H35" s="82">
        <v>832.04</v>
      </c>
      <c r="I35" s="82">
        <v>765.71</v>
      </c>
      <c r="J35" s="82">
        <v>1039.31</v>
      </c>
      <c r="K35" s="82">
        <v>2239.37</v>
      </c>
    </row>
    <row r="36" ht="15" spans="1:11">
      <c r="A36" s="80" t="s">
        <v>1385</v>
      </c>
      <c r="B36" s="82">
        <v>461.01</v>
      </c>
      <c r="C36" s="82">
        <v>450.21</v>
      </c>
      <c r="D36" s="82">
        <v>464.61</v>
      </c>
      <c r="E36" s="82">
        <v>801.12</v>
      </c>
      <c r="F36" s="82">
        <v>930.72</v>
      </c>
      <c r="G36" s="82">
        <v>692.49</v>
      </c>
      <c r="H36" s="82">
        <v>852.78</v>
      </c>
      <c r="I36" s="82">
        <v>783.3</v>
      </c>
      <c r="J36" s="82">
        <v>1061.49</v>
      </c>
      <c r="K36" s="82">
        <v>2289.45</v>
      </c>
    </row>
    <row r="37" ht="15" spans="1:11">
      <c r="A37" s="80" t="s">
        <v>1386</v>
      </c>
      <c r="B37" s="82">
        <v>474.28</v>
      </c>
      <c r="C37" s="82">
        <v>461.59</v>
      </c>
      <c r="D37" s="82">
        <v>476.53</v>
      </c>
      <c r="E37" s="82">
        <v>821.32</v>
      </c>
      <c r="F37" s="82">
        <v>954.46</v>
      </c>
      <c r="G37" s="82">
        <v>709.45</v>
      </c>
      <c r="H37" s="82">
        <v>873.52</v>
      </c>
      <c r="I37" s="82">
        <v>800.89</v>
      </c>
      <c r="J37" s="82">
        <v>1083.67</v>
      </c>
      <c r="K37" s="82">
        <v>2339.53</v>
      </c>
    </row>
    <row r="38" ht="15" spans="1:11">
      <c r="A38" s="80" t="s">
        <v>1387</v>
      </c>
      <c r="B38" s="82">
        <v>487.55</v>
      </c>
      <c r="C38" s="82">
        <v>472.97</v>
      </c>
      <c r="D38" s="82">
        <v>488.45</v>
      </c>
      <c r="E38" s="82">
        <v>841.52</v>
      </c>
      <c r="F38" s="82">
        <v>978.2</v>
      </c>
      <c r="G38" s="82">
        <v>726.41</v>
      </c>
      <c r="H38" s="82">
        <v>894.26</v>
      </c>
      <c r="I38" s="82">
        <v>818.48</v>
      </c>
      <c r="J38" s="82">
        <v>1105.85</v>
      </c>
      <c r="K38" s="82">
        <v>2389.61</v>
      </c>
    </row>
    <row r="39" ht="15" spans="1:11">
      <c r="A39" s="80" t="s">
        <v>1388</v>
      </c>
      <c r="B39" s="82">
        <v>500.82</v>
      </c>
      <c r="C39" s="82">
        <v>484.35</v>
      </c>
      <c r="D39" s="82">
        <v>500.37</v>
      </c>
      <c r="E39" s="82">
        <v>861.72</v>
      </c>
      <c r="F39" s="82">
        <v>1001.94</v>
      </c>
      <c r="G39" s="82">
        <v>743.37</v>
      </c>
      <c r="H39" s="82">
        <v>915</v>
      </c>
      <c r="I39" s="82">
        <v>836.07</v>
      </c>
      <c r="J39" s="82">
        <v>1128.03</v>
      </c>
      <c r="K39" s="82">
        <v>2439.69</v>
      </c>
    </row>
    <row r="40" ht="15" spans="1:11">
      <c r="A40" s="80" t="s">
        <v>1389</v>
      </c>
      <c r="B40" s="82">
        <v>514.09</v>
      </c>
      <c r="C40" s="82">
        <v>495.73</v>
      </c>
      <c r="D40" s="82">
        <v>512.29</v>
      </c>
      <c r="E40" s="82">
        <v>881.92</v>
      </c>
      <c r="F40" s="82">
        <v>1025.68</v>
      </c>
      <c r="G40" s="82">
        <v>760.33</v>
      </c>
      <c r="H40" s="82">
        <v>935.74</v>
      </c>
      <c r="I40" s="82">
        <v>853.66</v>
      </c>
      <c r="J40" s="82">
        <v>1150.21</v>
      </c>
      <c r="K40" s="82">
        <v>2489.77</v>
      </c>
    </row>
    <row r="41" ht="15" spans="1:11">
      <c r="A41" s="80" t="s">
        <v>1390</v>
      </c>
      <c r="B41" s="82">
        <v>527.36</v>
      </c>
      <c r="C41" s="82">
        <v>507.11</v>
      </c>
      <c r="D41" s="82">
        <v>524.21</v>
      </c>
      <c r="E41" s="82">
        <v>902.12</v>
      </c>
      <c r="F41" s="82">
        <v>1049.42</v>
      </c>
      <c r="G41" s="82">
        <v>777.29</v>
      </c>
      <c r="H41" s="82">
        <v>956.48</v>
      </c>
      <c r="I41" s="82">
        <v>871.25</v>
      </c>
      <c r="J41" s="82">
        <v>1172.39</v>
      </c>
      <c r="K41" s="82">
        <v>2539.85</v>
      </c>
    </row>
    <row r="42" ht="15" spans="1:11">
      <c r="A42" s="80" t="s">
        <v>1391</v>
      </c>
      <c r="B42" s="82">
        <v>540.63</v>
      </c>
      <c r="C42" s="82">
        <v>518.49</v>
      </c>
      <c r="D42" s="82">
        <v>536.13</v>
      </c>
      <c r="E42" s="82">
        <v>922.32</v>
      </c>
      <c r="F42" s="82">
        <v>1073.16</v>
      </c>
      <c r="G42" s="82">
        <v>794.25</v>
      </c>
      <c r="H42" s="82">
        <v>977.22</v>
      </c>
      <c r="I42" s="82">
        <v>888.84</v>
      </c>
      <c r="J42" s="82">
        <v>1194.57</v>
      </c>
      <c r="K42" s="82">
        <v>2589.93</v>
      </c>
    </row>
    <row r="43" ht="15" spans="1:11">
      <c r="A43" s="80" t="s">
        <v>1392</v>
      </c>
      <c r="B43" s="82">
        <v>553.9</v>
      </c>
      <c r="C43" s="82">
        <v>529.87</v>
      </c>
      <c r="D43" s="82">
        <v>548.05</v>
      </c>
      <c r="E43" s="82">
        <v>942.52</v>
      </c>
      <c r="F43" s="82">
        <v>1096.9</v>
      </c>
      <c r="G43" s="82">
        <v>811.21</v>
      </c>
      <c r="H43" s="82">
        <v>997.96</v>
      </c>
      <c r="I43" s="82">
        <v>906.43</v>
      </c>
      <c r="J43" s="82">
        <v>1216.75</v>
      </c>
      <c r="K43" s="82">
        <v>2640.01</v>
      </c>
    </row>
    <row r="44" ht="15" spans="1:11">
      <c r="A44" s="80" t="s">
        <v>1393</v>
      </c>
      <c r="B44" s="82">
        <v>567.17</v>
      </c>
      <c r="C44" s="82">
        <v>541.25</v>
      </c>
      <c r="D44" s="82">
        <v>559.97</v>
      </c>
      <c r="E44" s="82">
        <v>962.72</v>
      </c>
      <c r="F44" s="82">
        <v>1120.64</v>
      </c>
      <c r="G44" s="82">
        <v>828.17</v>
      </c>
      <c r="H44" s="82">
        <v>1018.7</v>
      </c>
      <c r="I44" s="82">
        <v>924.02</v>
      </c>
      <c r="J44" s="82">
        <v>1238.93</v>
      </c>
      <c r="K44" s="82">
        <v>2690.09</v>
      </c>
    </row>
    <row r="45" ht="15" spans="1:11">
      <c r="A45" s="80" t="s">
        <v>1394</v>
      </c>
      <c r="B45" s="82">
        <v>580.44</v>
      </c>
      <c r="C45" s="82">
        <v>552.63</v>
      </c>
      <c r="D45" s="82">
        <v>571.89</v>
      </c>
      <c r="E45" s="82">
        <v>982.92</v>
      </c>
      <c r="F45" s="82">
        <v>1144.38</v>
      </c>
      <c r="G45" s="82">
        <v>845.13</v>
      </c>
      <c r="H45" s="82">
        <v>1039.44</v>
      </c>
      <c r="I45" s="82">
        <v>941.61</v>
      </c>
      <c r="J45" s="82">
        <v>1261.11</v>
      </c>
      <c r="K45" s="82">
        <v>2740.17</v>
      </c>
    </row>
    <row r="46" ht="15" spans="1:11">
      <c r="A46" s="80" t="s">
        <v>1395</v>
      </c>
      <c r="B46" s="82">
        <v>593.71</v>
      </c>
      <c r="C46" s="82">
        <v>564.01</v>
      </c>
      <c r="D46" s="82">
        <v>583.81</v>
      </c>
      <c r="E46" s="82">
        <v>1003.12</v>
      </c>
      <c r="F46" s="82">
        <v>1168.12</v>
      </c>
      <c r="G46" s="82">
        <v>862.09</v>
      </c>
      <c r="H46" s="82">
        <v>1060.18</v>
      </c>
      <c r="I46" s="82">
        <v>959.2</v>
      </c>
      <c r="J46" s="82">
        <v>1283.29</v>
      </c>
      <c r="K46" s="82">
        <v>2790.25</v>
      </c>
    </row>
    <row r="47" ht="15" spans="1:11">
      <c r="A47" s="80" t="s">
        <v>1396</v>
      </c>
      <c r="B47" s="82">
        <v>606.98</v>
      </c>
      <c r="C47" s="82">
        <v>577.73</v>
      </c>
      <c r="D47" s="82">
        <v>597.98</v>
      </c>
      <c r="E47" s="82">
        <v>1027.82</v>
      </c>
      <c r="F47" s="82">
        <v>1196.9</v>
      </c>
      <c r="G47" s="82">
        <v>882.83</v>
      </c>
      <c r="H47" s="82">
        <v>1085.51</v>
      </c>
      <c r="I47" s="82">
        <v>981.2</v>
      </c>
      <c r="J47" s="82">
        <v>1314.29</v>
      </c>
      <c r="K47" s="82">
        <v>2863.28</v>
      </c>
    </row>
    <row r="48" ht="15" spans="1:11">
      <c r="A48" s="80" t="s">
        <v>1397</v>
      </c>
      <c r="B48" s="82">
        <v>620.25</v>
      </c>
      <c r="C48" s="82">
        <v>591.45</v>
      </c>
      <c r="D48" s="82">
        <v>612.15</v>
      </c>
      <c r="E48" s="82">
        <v>1052.52</v>
      </c>
      <c r="F48" s="82">
        <v>1225.68</v>
      </c>
      <c r="G48" s="82">
        <v>903.57</v>
      </c>
      <c r="H48" s="82">
        <v>1110.84</v>
      </c>
      <c r="I48" s="82">
        <v>1003.2</v>
      </c>
      <c r="J48" s="82">
        <v>1345.29</v>
      </c>
      <c r="K48" s="82">
        <v>2936.31</v>
      </c>
    </row>
    <row r="49" ht="15" spans="1:11">
      <c r="A49" s="80" t="s">
        <v>1398</v>
      </c>
      <c r="B49" s="82">
        <v>633.52</v>
      </c>
      <c r="C49" s="82">
        <v>605.17</v>
      </c>
      <c r="D49" s="82">
        <v>626.32</v>
      </c>
      <c r="E49" s="82">
        <v>1077.22</v>
      </c>
      <c r="F49" s="82">
        <v>1254.46</v>
      </c>
      <c r="G49" s="82">
        <v>924.31</v>
      </c>
      <c r="H49" s="82">
        <v>1136.17</v>
      </c>
      <c r="I49" s="82">
        <v>1025.2</v>
      </c>
      <c r="J49" s="82">
        <v>1376.29</v>
      </c>
      <c r="K49" s="82">
        <v>3009.34</v>
      </c>
    </row>
    <row r="50" ht="15" spans="1:11">
      <c r="A50" s="80" t="s">
        <v>1399</v>
      </c>
      <c r="B50" s="82">
        <v>646.79</v>
      </c>
      <c r="C50" s="82">
        <v>618.89</v>
      </c>
      <c r="D50" s="82">
        <v>640.49</v>
      </c>
      <c r="E50" s="82">
        <v>1101.92</v>
      </c>
      <c r="F50" s="82">
        <v>1283.24</v>
      </c>
      <c r="G50" s="82">
        <v>945.05</v>
      </c>
      <c r="H50" s="82">
        <v>1161.5</v>
      </c>
      <c r="I50" s="82">
        <v>1047.2</v>
      </c>
      <c r="J50" s="82">
        <v>1407.29</v>
      </c>
      <c r="K50" s="82">
        <v>3082.37</v>
      </c>
    </row>
    <row r="51" ht="15" spans="1:11">
      <c r="A51" s="80" t="s">
        <v>1400</v>
      </c>
      <c r="B51" s="82">
        <v>660.06</v>
      </c>
      <c r="C51" s="82">
        <v>632.61</v>
      </c>
      <c r="D51" s="82">
        <v>654.66</v>
      </c>
      <c r="E51" s="82">
        <v>1126.62</v>
      </c>
      <c r="F51" s="82">
        <v>1312.02</v>
      </c>
      <c r="G51" s="82">
        <v>965.79</v>
      </c>
      <c r="H51" s="82">
        <v>1186.83</v>
      </c>
      <c r="I51" s="82">
        <v>1069.2</v>
      </c>
      <c r="J51" s="82">
        <v>1438.29</v>
      </c>
      <c r="K51" s="82">
        <v>3155.4</v>
      </c>
    </row>
    <row r="52" ht="15" spans="1:11">
      <c r="A52" s="80" t="s">
        <v>1401</v>
      </c>
      <c r="B52" s="82">
        <v>673.33</v>
      </c>
      <c r="C52" s="82">
        <v>646.33</v>
      </c>
      <c r="D52" s="82">
        <v>668.83</v>
      </c>
      <c r="E52" s="82">
        <v>1151.32</v>
      </c>
      <c r="F52" s="82">
        <v>1340.8</v>
      </c>
      <c r="G52" s="82">
        <v>986.53</v>
      </c>
      <c r="H52" s="82">
        <v>1212.16</v>
      </c>
      <c r="I52" s="82">
        <v>1091.2</v>
      </c>
      <c r="J52" s="82">
        <v>1469.29</v>
      </c>
      <c r="K52" s="82">
        <v>3228.43</v>
      </c>
    </row>
    <row r="53" ht="15" spans="1:11">
      <c r="A53" s="80" t="s">
        <v>1402</v>
      </c>
      <c r="B53" s="82">
        <v>686.6</v>
      </c>
      <c r="C53" s="82">
        <v>660.05</v>
      </c>
      <c r="D53" s="82">
        <v>683</v>
      </c>
      <c r="E53" s="82">
        <v>1176.02</v>
      </c>
      <c r="F53" s="82">
        <v>1369.58</v>
      </c>
      <c r="G53" s="82">
        <v>1007.27</v>
      </c>
      <c r="H53" s="82">
        <v>1237.49</v>
      </c>
      <c r="I53" s="82">
        <v>1113.2</v>
      </c>
      <c r="J53" s="82">
        <v>1500.29</v>
      </c>
      <c r="K53" s="82">
        <v>3301.46</v>
      </c>
    </row>
    <row r="54" ht="15" spans="1:11">
      <c r="A54" s="80" t="s">
        <v>1403</v>
      </c>
      <c r="B54" s="82">
        <v>699.87</v>
      </c>
      <c r="C54" s="82">
        <v>673.77</v>
      </c>
      <c r="D54" s="82">
        <v>697.17</v>
      </c>
      <c r="E54" s="82">
        <v>1200.72</v>
      </c>
      <c r="F54" s="82">
        <v>1398.36</v>
      </c>
      <c r="G54" s="82">
        <v>1028.01</v>
      </c>
      <c r="H54" s="82">
        <v>1262.82</v>
      </c>
      <c r="I54" s="82">
        <v>1135.2</v>
      </c>
      <c r="J54" s="82">
        <v>1531.29</v>
      </c>
      <c r="K54" s="82">
        <v>3374.49</v>
      </c>
    </row>
    <row r="55" ht="15" spans="1:11">
      <c r="A55" s="80" t="s">
        <v>1404</v>
      </c>
      <c r="B55" s="82">
        <v>713.14</v>
      </c>
      <c r="C55" s="82">
        <v>687.49</v>
      </c>
      <c r="D55" s="82">
        <v>711.34</v>
      </c>
      <c r="E55" s="82">
        <v>1225.42</v>
      </c>
      <c r="F55" s="82">
        <v>1427.14</v>
      </c>
      <c r="G55" s="82">
        <v>1048.75</v>
      </c>
      <c r="H55" s="82">
        <v>1288.15</v>
      </c>
      <c r="I55" s="82">
        <v>1157.2</v>
      </c>
      <c r="J55" s="82">
        <v>1562.29</v>
      </c>
      <c r="K55" s="82">
        <v>3447.52</v>
      </c>
    </row>
    <row r="56" ht="15" spans="1:11">
      <c r="A56" s="80" t="s">
        <v>1405</v>
      </c>
      <c r="B56" s="82">
        <v>726.41</v>
      </c>
      <c r="C56" s="82">
        <v>701.21</v>
      </c>
      <c r="D56" s="82">
        <v>725.51</v>
      </c>
      <c r="E56" s="82">
        <v>1250.12</v>
      </c>
      <c r="F56" s="82">
        <v>1455.92</v>
      </c>
      <c r="G56" s="82">
        <v>1069.49</v>
      </c>
      <c r="H56" s="82">
        <v>1313.48</v>
      </c>
      <c r="I56" s="82">
        <v>1179.2</v>
      </c>
      <c r="J56" s="82">
        <v>1593.29</v>
      </c>
      <c r="K56" s="82">
        <v>3520.55</v>
      </c>
    </row>
    <row r="57" ht="15" spans="1:11">
      <c r="A57" s="80" t="s">
        <v>1406</v>
      </c>
      <c r="B57" s="82">
        <v>739.68</v>
      </c>
      <c r="C57" s="82">
        <v>714.93</v>
      </c>
      <c r="D57" s="82">
        <v>739.68</v>
      </c>
      <c r="E57" s="82">
        <v>1274.82</v>
      </c>
      <c r="F57" s="82">
        <v>1484.7</v>
      </c>
      <c r="G57" s="82">
        <v>1090.23</v>
      </c>
      <c r="H57" s="82">
        <v>1338.81</v>
      </c>
      <c r="I57" s="82">
        <v>1201.2</v>
      </c>
      <c r="J57" s="82">
        <v>1624.29</v>
      </c>
      <c r="K57" s="82">
        <v>3593.58</v>
      </c>
    </row>
    <row r="58" ht="15" spans="1:11">
      <c r="A58" s="80" t="s">
        <v>1407</v>
      </c>
      <c r="B58" s="82">
        <v>752.95</v>
      </c>
      <c r="C58" s="82">
        <v>728.65</v>
      </c>
      <c r="D58" s="82">
        <v>753.85</v>
      </c>
      <c r="E58" s="82">
        <v>1299.52</v>
      </c>
      <c r="F58" s="82">
        <v>1513.48</v>
      </c>
      <c r="G58" s="82">
        <v>1110.97</v>
      </c>
      <c r="H58" s="82">
        <v>1364.14</v>
      </c>
      <c r="I58" s="82">
        <v>1223.2</v>
      </c>
      <c r="J58" s="82">
        <v>1655.29</v>
      </c>
      <c r="K58" s="82">
        <v>3666.61</v>
      </c>
    </row>
    <row r="59" ht="15" spans="1:11">
      <c r="A59" s="80" t="s">
        <v>1408</v>
      </c>
      <c r="B59" s="82">
        <v>766.22</v>
      </c>
      <c r="C59" s="82">
        <v>742.37</v>
      </c>
      <c r="D59" s="82">
        <v>768.02</v>
      </c>
      <c r="E59" s="82">
        <v>1324.22</v>
      </c>
      <c r="F59" s="82">
        <v>1542.26</v>
      </c>
      <c r="G59" s="82">
        <v>1131.71</v>
      </c>
      <c r="H59" s="82">
        <v>1389.47</v>
      </c>
      <c r="I59" s="82">
        <v>1245.2</v>
      </c>
      <c r="J59" s="82">
        <v>1686.29</v>
      </c>
      <c r="K59" s="82">
        <v>3739.64</v>
      </c>
    </row>
    <row r="60" ht="15" spans="1:11">
      <c r="A60" s="80" t="s">
        <v>1409</v>
      </c>
      <c r="B60" s="82">
        <v>779.49</v>
      </c>
      <c r="C60" s="82">
        <v>756.09</v>
      </c>
      <c r="D60" s="82">
        <v>782.19</v>
      </c>
      <c r="E60" s="82">
        <v>1348.92</v>
      </c>
      <c r="F60" s="82">
        <v>1571.04</v>
      </c>
      <c r="G60" s="82">
        <v>1152.45</v>
      </c>
      <c r="H60" s="82">
        <v>1414.8</v>
      </c>
      <c r="I60" s="82">
        <v>1267.2</v>
      </c>
      <c r="J60" s="82">
        <v>1717.29</v>
      </c>
      <c r="K60" s="82">
        <v>3812.67</v>
      </c>
    </row>
    <row r="61" ht="15" spans="1:11">
      <c r="A61" s="80" t="s">
        <v>1410</v>
      </c>
      <c r="B61" s="82">
        <v>792.76</v>
      </c>
      <c r="C61" s="82">
        <v>769.81</v>
      </c>
      <c r="D61" s="82">
        <v>796.36</v>
      </c>
      <c r="E61" s="82">
        <v>1373.62</v>
      </c>
      <c r="F61" s="82">
        <v>1599.82</v>
      </c>
      <c r="G61" s="82">
        <v>1173.19</v>
      </c>
      <c r="H61" s="82">
        <v>1440.13</v>
      </c>
      <c r="I61" s="82">
        <v>1289.2</v>
      </c>
      <c r="J61" s="82">
        <v>1748.29</v>
      </c>
      <c r="K61" s="82">
        <v>3885.7</v>
      </c>
    </row>
    <row r="62" ht="15" spans="1:11">
      <c r="A62" s="80" t="s">
        <v>1411</v>
      </c>
      <c r="B62" s="82">
        <v>806.03</v>
      </c>
      <c r="C62" s="82">
        <v>783.53</v>
      </c>
      <c r="D62" s="82">
        <v>810.53</v>
      </c>
      <c r="E62" s="82">
        <v>1398.32</v>
      </c>
      <c r="F62" s="82">
        <v>1628.6</v>
      </c>
      <c r="G62" s="82">
        <v>1193.93</v>
      </c>
      <c r="H62" s="82">
        <v>1465.46</v>
      </c>
      <c r="I62" s="82">
        <v>1311.2</v>
      </c>
      <c r="J62" s="82">
        <v>1779.29</v>
      </c>
      <c r="K62" s="82">
        <v>3958.73</v>
      </c>
    </row>
    <row r="63" ht="15" spans="1:11">
      <c r="A63" s="80" t="s">
        <v>1412</v>
      </c>
      <c r="B63" s="82">
        <v>819.3</v>
      </c>
      <c r="C63" s="82">
        <v>797.25</v>
      </c>
      <c r="D63" s="82">
        <v>824.7</v>
      </c>
      <c r="E63" s="82">
        <v>1423.02</v>
      </c>
      <c r="F63" s="82">
        <v>1657.38</v>
      </c>
      <c r="G63" s="82">
        <v>1214.67</v>
      </c>
      <c r="H63" s="82">
        <v>1490.79</v>
      </c>
      <c r="I63" s="82">
        <v>1333.2</v>
      </c>
      <c r="J63" s="82">
        <v>1810.29</v>
      </c>
      <c r="K63" s="82">
        <v>4031.76</v>
      </c>
    </row>
    <row r="64" ht="15" spans="1:11">
      <c r="A64" s="80" t="s">
        <v>1413</v>
      </c>
      <c r="B64" s="82">
        <v>832.57</v>
      </c>
      <c r="C64" s="82">
        <v>810.97</v>
      </c>
      <c r="D64" s="82">
        <v>838.87</v>
      </c>
      <c r="E64" s="82">
        <v>1447.72</v>
      </c>
      <c r="F64" s="82">
        <v>1686.16</v>
      </c>
      <c r="G64" s="82">
        <v>1235.41</v>
      </c>
      <c r="H64" s="82">
        <v>1516.12</v>
      </c>
      <c r="I64" s="82">
        <v>1355.2</v>
      </c>
      <c r="J64" s="82">
        <v>1841.29</v>
      </c>
      <c r="K64" s="82">
        <v>4104.79</v>
      </c>
    </row>
    <row r="65" ht="15" spans="1:11">
      <c r="A65" s="80" t="s">
        <v>1414</v>
      </c>
      <c r="B65" s="82">
        <v>845.84</v>
      </c>
      <c r="C65" s="82">
        <v>824.69</v>
      </c>
      <c r="D65" s="82">
        <v>853.04</v>
      </c>
      <c r="E65" s="82">
        <v>1472.42</v>
      </c>
      <c r="F65" s="82">
        <v>1714.94</v>
      </c>
      <c r="G65" s="82">
        <v>1256.15</v>
      </c>
      <c r="H65" s="82">
        <v>1541.45</v>
      </c>
      <c r="I65" s="82">
        <v>1377.2</v>
      </c>
      <c r="J65" s="82">
        <v>1872.29</v>
      </c>
      <c r="K65" s="82">
        <v>4177.82</v>
      </c>
    </row>
    <row r="66" ht="15" spans="1:11">
      <c r="A66" s="80" t="s">
        <v>1415</v>
      </c>
      <c r="B66" s="82">
        <v>859.11</v>
      </c>
      <c r="C66" s="82">
        <v>838.41</v>
      </c>
      <c r="D66" s="82">
        <v>867.21</v>
      </c>
      <c r="E66" s="82">
        <v>1497.12</v>
      </c>
      <c r="F66" s="82">
        <v>1743.72</v>
      </c>
      <c r="G66" s="82">
        <v>1276.89</v>
      </c>
      <c r="H66" s="82">
        <v>1566.78</v>
      </c>
      <c r="I66" s="82">
        <v>1399.2</v>
      </c>
      <c r="J66" s="82">
        <v>1903.29</v>
      </c>
      <c r="K66" s="82">
        <v>4250.85</v>
      </c>
    </row>
    <row r="67" ht="15" spans="1:11">
      <c r="A67" s="1355" t="s">
        <v>792</v>
      </c>
      <c r="B67" s="82">
        <v>25.55</v>
      </c>
      <c r="C67" s="82">
        <v>25.64</v>
      </c>
      <c r="D67" s="82">
        <v>25.64</v>
      </c>
      <c r="E67" s="82">
        <v>37.16</v>
      </c>
      <c r="F67" s="82">
        <v>54.14</v>
      </c>
      <c r="G67" s="82">
        <v>43.01</v>
      </c>
      <c r="H67" s="82">
        <v>47.78</v>
      </c>
      <c r="I67" s="82">
        <v>44</v>
      </c>
      <c r="J67" s="82">
        <v>57.59</v>
      </c>
      <c r="K67" s="82">
        <v>125</v>
      </c>
    </row>
    <row r="68" ht="15" spans="1:11">
      <c r="A68" s="1355" t="s">
        <v>1416</v>
      </c>
      <c r="B68" s="82">
        <v>26.18</v>
      </c>
      <c r="C68" s="82">
        <v>25.64</v>
      </c>
      <c r="D68" s="82">
        <v>25.64</v>
      </c>
      <c r="E68" s="82">
        <v>37.16</v>
      </c>
      <c r="F68" s="82">
        <v>58.91</v>
      </c>
      <c r="G68" s="82">
        <v>43.01</v>
      </c>
      <c r="H68" s="82">
        <v>53.72</v>
      </c>
      <c r="I68" s="82">
        <v>44</v>
      </c>
      <c r="J68" s="82">
        <v>55.25</v>
      </c>
      <c r="K68" s="82">
        <v>117.62</v>
      </c>
    </row>
    <row r="69" ht="15" spans="1:11">
      <c r="A69" s="1355" t="s">
        <v>1417</v>
      </c>
      <c r="B69" s="82">
        <v>28.6</v>
      </c>
      <c r="C69" s="82">
        <v>27.6</v>
      </c>
      <c r="D69" s="82">
        <v>27.6</v>
      </c>
      <c r="E69" s="82">
        <v>46.3</v>
      </c>
      <c r="F69" s="82">
        <v>64.5</v>
      </c>
      <c r="G69" s="82">
        <v>44.01</v>
      </c>
      <c r="H69" s="82">
        <v>59.8</v>
      </c>
      <c r="I69" s="82">
        <v>45</v>
      </c>
      <c r="J69" s="82">
        <v>61.3</v>
      </c>
      <c r="K69" s="82">
        <v>130.62</v>
      </c>
    </row>
    <row r="70" ht="15" spans="1:11">
      <c r="A70" s="1356" t="s">
        <v>1418</v>
      </c>
      <c r="B70" s="1357"/>
      <c r="C70" s="1357"/>
      <c r="D70" s="1357"/>
      <c r="E70" s="1357"/>
      <c r="F70" s="1357"/>
      <c r="G70" s="1357"/>
      <c r="H70" s="1357"/>
      <c r="I70" s="1357"/>
      <c r="J70" s="1357"/>
      <c r="K70" s="1357"/>
    </row>
    <row r="71" ht="15" spans="1:11">
      <c r="A71" s="1358" t="s">
        <v>1419</v>
      </c>
      <c r="B71" s="1359"/>
      <c r="C71" s="1359"/>
      <c r="D71" s="1359"/>
      <c r="E71" s="1359"/>
      <c r="F71" s="1359"/>
      <c r="G71" s="1359"/>
      <c r="H71" s="1359"/>
      <c r="I71" s="1359"/>
      <c r="J71" s="1359"/>
      <c r="K71" s="1359"/>
    </row>
    <row r="72" ht="15" spans="1:11">
      <c r="A72" s="1360" t="s">
        <v>797</v>
      </c>
      <c r="B72" s="1360"/>
      <c r="C72" s="1361"/>
      <c r="D72" s="1361"/>
      <c r="E72" s="1362"/>
      <c r="F72" s="1362"/>
      <c r="G72" s="1362"/>
      <c r="H72" s="1362"/>
      <c r="I72" s="1362"/>
      <c r="J72" s="1362"/>
      <c r="K72" s="1362"/>
    </row>
    <row r="73" ht="15" spans="1:11">
      <c r="A73" s="1360" t="s">
        <v>798</v>
      </c>
      <c r="B73" s="1360"/>
      <c r="C73" s="1361"/>
      <c r="D73" s="1361"/>
      <c r="E73" s="1362"/>
      <c r="F73" s="1362"/>
      <c r="G73" s="1362"/>
      <c r="H73" s="1362"/>
      <c r="I73" s="1362"/>
      <c r="J73" s="1362"/>
      <c r="K73" s="1362"/>
    </row>
    <row r="74" ht="15" spans="1:11">
      <c r="A74" s="1360" t="s">
        <v>799</v>
      </c>
      <c r="B74" s="1360"/>
      <c r="C74" s="1361"/>
      <c r="D74" s="1361"/>
      <c r="E74" s="1362"/>
      <c r="F74" s="1362"/>
      <c r="G74" s="1362"/>
      <c r="H74" s="1362"/>
      <c r="I74" s="1362"/>
      <c r="J74" s="1362"/>
      <c r="K74" s="1362"/>
    </row>
    <row r="75" ht="15" spans="1:11">
      <c r="A75" s="1360" t="s">
        <v>801</v>
      </c>
      <c r="B75" s="1360"/>
      <c r="C75" s="1361"/>
      <c r="D75" s="1361"/>
      <c r="E75" s="1362"/>
      <c r="F75" s="1362"/>
      <c r="G75" s="1362"/>
      <c r="H75" s="1362"/>
      <c r="I75" s="1362"/>
      <c r="J75" s="1362"/>
      <c r="K75" s="1362"/>
    </row>
    <row r="76" ht="15" spans="1:11">
      <c r="A76" s="1360" t="s">
        <v>802</v>
      </c>
      <c r="B76" s="1360"/>
      <c r="C76" s="1361"/>
      <c r="D76" s="1361"/>
      <c r="E76" s="1362"/>
      <c r="F76" s="1362"/>
      <c r="G76" s="1362"/>
      <c r="H76" s="1362"/>
      <c r="I76" s="1362"/>
      <c r="J76" s="1362"/>
      <c r="K76" s="1362"/>
    </row>
    <row r="77" ht="15" spans="1:11">
      <c r="A77" s="1360" t="s">
        <v>803</v>
      </c>
      <c r="B77" s="1360"/>
      <c r="C77" s="1361"/>
      <c r="D77" s="1361"/>
      <c r="E77" s="1362"/>
      <c r="F77" s="1362"/>
      <c r="G77" s="1362"/>
      <c r="H77" s="1362"/>
      <c r="I77" s="1362"/>
      <c r="J77" s="1362"/>
      <c r="K77" s="1362"/>
    </row>
    <row r="78" ht="15" spans="1:11">
      <c r="A78" s="1360" t="s">
        <v>804</v>
      </c>
      <c r="B78" s="1360"/>
      <c r="C78" s="1361"/>
      <c r="D78" s="1361"/>
      <c r="E78" s="1362"/>
      <c r="F78" s="1362"/>
      <c r="G78" s="1362"/>
      <c r="H78" s="1362"/>
      <c r="I78" s="1362"/>
      <c r="J78" s="1362"/>
      <c r="K78" s="1362"/>
    </row>
    <row r="79" ht="15" spans="1:11">
      <c r="A79" s="1360" t="s">
        <v>805</v>
      </c>
      <c r="B79" s="1360"/>
      <c r="C79" s="1361"/>
      <c r="D79" s="1361"/>
      <c r="E79" s="1362"/>
      <c r="F79" s="1362"/>
      <c r="G79" s="1362"/>
      <c r="H79" s="1362"/>
      <c r="I79" s="1362"/>
      <c r="J79" s="1362"/>
      <c r="K79" s="1362"/>
    </row>
    <row r="80" ht="15" spans="1:11">
      <c r="A80" s="1360" t="s">
        <v>806</v>
      </c>
      <c r="B80" s="1360"/>
      <c r="C80" s="1361"/>
      <c r="D80" s="1361"/>
      <c r="E80" s="1362"/>
      <c r="F80" s="1362"/>
      <c r="G80" s="1362"/>
      <c r="H80" s="1362"/>
      <c r="I80" s="1362"/>
      <c r="J80" s="1362"/>
      <c r="K80" s="1362"/>
    </row>
    <row r="81" spans="1:11">
      <c r="A81" s="1363" t="s">
        <v>1420</v>
      </c>
      <c r="B81" s="1364"/>
      <c r="C81" s="1364"/>
      <c r="D81" s="1364"/>
      <c r="E81" s="1364"/>
      <c r="F81" s="1364"/>
      <c r="G81" s="1364"/>
      <c r="H81" s="1364"/>
      <c r="I81" s="1364"/>
      <c r="J81" s="1364"/>
      <c r="K81" s="1364"/>
    </row>
    <row r="82" spans="1:11">
      <c r="A82" s="1365" t="s">
        <v>1421</v>
      </c>
      <c r="B82" s="1365"/>
      <c r="C82" s="1365"/>
      <c r="D82" s="1366"/>
      <c r="E82" s="1366"/>
      <c r="F82" s="1366"/>
      <c r="G82" s="1366"/>
      <c r="H82" s="329"/>
      <c r="I82" s="329"/>
      <c r="J82" s="329"/>
      <c r="K82" s="329"/>
    </row>
    <row r="83" spans="1:11">
      <c r="A83" s="1365" t="s">
        <v>1422</v>
      </c>
      <c r="B83" s="1365"/>
      <c r="C83" s="1365"/>
      <c r="D83" s="1366"/>
      <c r="E83" s="1366"/>
      <c r="F83" s="1366"/>
      <c r="G83" s="1366"/>
      <c r="H83" s="329"/>
      <c r="I83" s="329"/>
      <c r="J83" s="329"/>
      <c r="K83" s="329"/>
    </row>
    <row r="84" spans="1:11">
      <c r="A84" s="1365" t="s">
        <v>1423</v>
      </c>
      <c r="B84" s="1365"/>
      <c r="C84" s="1365"/>
      <c r="D84" s="1366"/>
      <c r="E84" s="1366"/>
      <c r="F84" s="1366"/>
      <c r="G84" s="1366"/>
      <c r="H84" s="329"/>
      <c r="I84" s="329"/>
      <c r="J84" s="329"/>
      <c r="K84" s="329"/>
    </row>
    <row r="85" ht="15.75" spans="1:11">
      <c r="A85" s="1367" t="s">
        <v>1424</v>
      </c>
      <c r="B85" s="1367"/>
      <c r="C85" s="1367"/>
      <c r="D85" s="1367"/>
      <c r="E85" s="1367"/>
      <c r="F85" s="1367"/>
      <c r="G85" s="1367"/>
      <c r="H85" s="1367"/>
      <c r="I85" s="1367"/>
      <c r="J85" s="1367"/>
      <c r="K85" s="1367"/>
    </row>
    <row r="86" ht="15.75" spans="1:11">
      <c r="A86" s="1367" t="s">
        <v>1425</v>
      </c>
      <c r="B86" s="1367"/>
      <c r="C86" s="1367"/>
      <c r="D86" s="1367"/>
      <c r="E86" s="1367"/>
      <c r="F86" s="1367"/>
      <c r="G86" s="1367"/>
      <c r="H86" s="1367"/>
      <c r="I86" s="1367"/>
      <c r="J86" s="1367"/>
      <c r="K86" s="1367"/>
    </row>
    <row r="87" spans="1:11">
      <c r="A87" s="1368" t="s">
        <v>214</v>
      </c>
      <c r="B87" s="1368"/>
      <c r="C87" s="1368"/>
      <c r="D87" s="1368"/>
      <c r="E87" s="1368"/>
      <c r="F87" s="1368"/>
      <c r="G87" s="1368"/>
      <c r="H87" s="1368"/>
      <c r="I87" s="1368"/>
      <c r="J87" s="1368"/>
      <c r="K87" s="1368"/>
    </row>
    <row r="88" spans="1:1">
      <c r="A88" t="s">
        <v>814</v>
      </c>
    </row>
    <row r="89" spans="1:1">
      <c r="A89" t="s">
        <v>815</v>
      </c>
    </row>
    <row r="90" spans="1:1">
      <c r="A90" t="s">
        <v>816</v>
      </c>
    </row>
    <row r="91" spans="1:1">
      <c r="A91" t="s">
        <v>817</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353" customFormat="1" ht="34.95" customHeight="1" spans="1:11">
      <c r="A1" s="70" t="s">
        <v>1426</v>
      </c>
      <c r="B1" s="70"/>
      <c r="C1" s="70"/>
      <c r="D1" s="70"/>
      <c r="E1" s="70"/>
      <c r="F1" s="70"/>
      <c r="G1" s="70"/>
      <c r="H1" s="70"/>
      <c r="I1" s="70"/>
      <c r="J1" s="70"/>
      <c r="K1" s="70"/>
    </row>
    <row r="2" s="1353" customFormat="1" ht="21.75" spans="1:11">
      <c r="A2" s="71" t="s">
        <v>1427</v>
      </c>
      <c r="B2" s="72" t="s">
        <v>819</v>
      </c>
      <c r="C2" s="73"/>
      <c r="D2" s="71" t="s">
        <v>1427</v>
      </c>
      <c r="E2" s="72" t="s">
        <v>819</v>
      </c>
      <c r="F2" s="73"/>
      <c r="G2" s="71" t="s">
        <v>1427</v>
      </c>
      <c r="H2" s="72" t="s">
        <v>819</v>
      </c>
      <c r="I2" s="73"/>
      <c r="J2" s="71" t="s">
        <v>1427</v>
      </c>
      <c r="K2" s="72" t="s">
        <v>819</v>
      </c>
    </row>
    <row r="3" s="1353" customFormat="1" ht="15.75" spans="1:11">
      <c r="A3" s="74" t="s">
        <v>1428</v>
      </c>
      <c r="B3" s="75" t="s">
        <v>1429</v>
      </c>
      <c r="C3" s="74"/>
      <c r="D3" s="74" t="s">
        <v>1430</v>
      </c>
      <c r="E3" s="75" t="s">
        <v>1429</v>
      </c>
      <c r="F3" s="74"/>
      <c r="G3" s="74" t="s">
        <v>1431</v>
      </c>
      <c r="H3" s="75" t="s">
        <v>1429</v>
      </c>
      <c r="I3" s="74"/>
      <c r="J3" s="74" t="s">
        <v>1432</v>
      </c>
      <c r="K3" s="75" t="s">
        <v>1433</v>
      </c>
    </row>
    <row r="4" s="1353" customFormat="1" ht="15" spans="1:11">
      <c r="A4" s="76" t="s">
        <v>1434</v>
      </c>
      <c r="B4" s="77" t="s">
        <v>1429</v>
      </c>
      <c r="C4" s="76"/>
      <c r="D4" s="76" t="s">
        <v>1435</v>
      </c>
      <c r="E4" s="77" t="s">
        <v>1429</v>
      </c>
      <c r="F4" s="76"/>
      <c r="G4" s="76" t="s">
        <v>1436</v>
      </c>
      <c r="H4" s="77" t="s">
        <v>1433</v>
      </c>
      <c r="I4" s="76"/>
      <c r="J4" s="76" t="s">
        <v>1437</v>
      </c>
      <c r="K4" s="77" t="s">
        <v>1429</v>
      </c>
    </row>
    <row r="5" s="1353" customFormat="1" ht="15" spans="1:11">
      <c r="A5" s="74" t="s">
        <v>1438</v>
      </c>
      <c r="B5" s="75" t="s">
        <v>1429</v>
      </c>
      <c r="C5" s="74"/>
      <c r="D5" s="74" t="s">
        <v>1439</v>
      </c>
      <c r="E5" s="75" t="s">
        <v>1429</v>
      </c>
      <c r="F5" s="74"/>
      <c r="G5" s="74" t="s">
        <v>1440</v>
      </c>
      <c r="H5" s="75" t="s">
        <v>1433</v>
      </c>
      <c r="I5" s="74"/>
      <c r="J5" s="74" t="s">
        <v>1441</v>
      </c>
      <c r="K5" s="75" t="s">
        <v>1429</v>
      </c>
    </row>
    <row r="6" s="1353" customFormat="1" ht="15" spans="1:11">
      <c r="A6" s="76" t="s">
        <v>1442</v>
      </c>
      <c r="B6" s="77" t="s">
        <v>1443</v>
      </c>
      <c r="C6" s="76"/>
      <c r="D6" s="76" t="s">
        <v>1444</v>
      </c>
      <c r="E6" s="77" t="s">
        <v>1429</v>
      </c>
      <c r="F6" s="76"/>
      <c r="G6" s="76" t="s">
        <v>1445</v>
      </c>
      <c r="H6" s="77" t="s">
        <v>1433</v>
      </c>
      <c r="I6" s="76"/>
      <c r="J6" s="76" t="s">
        <v>1446</v>
      </c>
      <c r="K6" s="77" t="s">
        <v>1429</v>
      </c>
    </row>
    <row r="7" s="1353" customFormat="1" ht="15" spans="1:11">
      <c r="A7" s="74" t="s">
        <v>1447</v>
      </c>
      <c r="B7" s="75" t="s">
        <v>1433</v>
      </c>
      <c r="C7" s="74"/>
      <c r="D7" s="74" t="s">
        <v>1448</v>
      </c>
      <c r="E7" s="75" t="s">
        <v>1429</v>
      </c>
      <c r="F7" s="74"/>
      <c r="G7" s="74" t="s">
        <v>1449</v>
      </c>
      <c r="H7" s="75" t="s">
        <v>1450</v>
      </c>
      <c r="I7" s="74"/>
      <c r="J7" s="74" t="s">
        <v>1451</v>
      </c>
      <c r="K7" s="75" t="s">
        <v>1429</v>
      </c>
    </row>
    <row r="8" s="1353" customFormat="1" ht="15" spans="1:11">
      <c r="A8" s="76" t="s">
        <v>1452</v>
      </c>
      <c r="B8" s="77" t="s">
        <v>1429</v>
      </c>
      <c r="C8" s="76"/>
      <c r="D8" s="76" t="s">
        <v>1453</v>
      </c>
      <c r="E8" s="77" t="s">
        <v>1433</v>
      </c>
      <c r="F8" s="76"/>
      <c r="G8" s="76" t="s">
        <v>1454</v>
      </c>
      <c r="H8" s="77" t="s">
        <v>1429</v>
      </c>
      <c r="I8" s="76"/>
      <c r="J8" s="76" t="s">
        <v>1455</v>
      </c>
      <c r="K8" s="77" t="s">
        <v>1429</v>
      </c>
    </row>
    <row r="9" s="1353" customFormat="1" ht="15" spans="1:11">
      <c r="A9" s="74" t="s">
        <v>1456</v>
      </c>
      <c r="B9" s="75" t="s">
        <v>1429</v>
      </c>
      <c r="C9" s="74"/>
      <c r="D9" s="74" t="s">
        <v>1457</v>
      </c>
      <c r="E9" s="75" t="s">
        <v>1429</v>
      </c>
      <c r="F9" s="74"/>
      <c r="G9" s="74" t="s">
        <v>1458</v>
      </c>
      <c r="H9" s="75" t="s">
        <v>1429</v>
      </c>
      <c r="I9" s="74"/>
      <c r="J9" s="74" t="s">
        <v>1459</v>
      </c>
      <c r="K9" s="75" t="s">
        <v>1429</v>
      </c>
    </row>
    <row r="10" s="1353" customFormat="1" ht="15" spans="1:11">
      <c r="A10" s="76" t="s">
        <v>1460</v>
      </c>
      <c r="B10" s="77" t="s">
        <v>1429</v>
      </c>
      <c r="C10" s="76"/>
      <c r="D10" s="76" t="s">
        <v>1461</v>
      </c>
      <c r="E10" s="77" t="s">
        <v>1429</v>
      </c>
      <c r="F10" s="76"/>
      <c r="G10" s="76" t="s">
        <v>1462</v>
      </c>
      <c r="H10" s="77" t="s">
        <v>1463</v>
      </c>
      <c r="I10" s="76"/>
      <c r="J10" s="76" t="s">
        <v>1464</v>
      </c>
      <c r="K10" s="77" t="s">
        <v>1463</v>
      </c>
    </row>
    <row r="11" s="1353" customFormat="1" ht="15" spans="1:11">
      <c r="A11" s="74" t="s">
        <v>1465</v>
      </c>
      <c r="B11" s="75" t="s">
        <v>1429</v>
      </c>
      <c r="C11" s="74"/>
      <c r="D11" s="74" t="s">
        <v>1466</v>
      </c>
      <c r="E11" s="75" t="s">
        <v>1429</v>
      </c>
      <c r="F11" s="74"/>
      <c r="G11" s="74" t="s">
        <v>1467</v>
      </c>
      <c r="H11" s="75" t="s">
        <v>1443</v>
      </c>
      <c r="I11" s="74"/>
      <c r="J11" s="74" t="s">
        <v>1468</v>
      </c>
      <c r="K11" s="75" t="s">
        <v>1433</v>
      </c>
    </row>
    <row r="12" s="1353" customFormat="1" ht="15" spans="1:11">
      <c r="A12" s="76" t="s">
        <v>1469</v>
      </c>
      <c r="B12" s="77" t="s">
        <v>1429</v>
      </c>
      <c r="C12" s="76"/>
      <c r="D12" s="76" t="s">
        <v>1470</v>
      </c>
      <c r="E12" s="77" t="s">
        <v>1429</v>
      </c>
      <c r="F12" s="76"/>
      <c r="G12" s="76" t="s">
        <v>1471</v>
      </c>
      <c r="H12" s="77" t="s">
        <v>1429</v>
      </c>
      <c r="I12" s="76"/>
      <c r="J12" s="76" t="s">
        <v>1472</v>
      </c>
      <c r="K12" s="77" t="s">
        <v>1433</v>
      </c>
    </row>
    <row r="13" s="1353" customFormat="1" ht="15" spans="1:11">
      <c r="A13" s="74" t="s">
        <v>1473</v>
      </c>
      <c r="B13" s="75" t="s">
        <v>1429</v>
      </c>
      <c r="C13" s="74"/>
      <c r="D13" s="74" t="s">
        <v>1474</v>
      </c>
      <c r="E13" s="75" t="s">
        <v>1443</v>
      </c>
      <c r="F13" s="74"/>
      <c r="G13" s="74" t="s">
        <v>1475</v>
      </c>
      <c r="H13" s="75" t="s">
        <v>1433</v>
      </c>
      <c r="I13" s="74"/>
      <c r="J13" s="74" t="s">
        <v>1476</v>
      </c>
      <c r="K13" s="75" t="s">
        <v>1443</v>
      </c>
    </row>
    <row r="14" s="1353" customFormat="1" ht="15" spans="1:11">
      <c r="A14" s="76" t="s">
        <v>1477</v>
      </c>
      <c r="B14" s="77" t="s">
        <v>1478</v>
      </c>
      <c r="C14" s="76"/>
      <c r="D14" s="76" t="s">
        <v>1479</v>
      </c>
      <c r="E14" s="77" t="s">
        <v>1433</v>
      </c>
      <c r="F14" s="76"/>
      <c r="G14" s="76" t="s">
        <v>1480</v>
      </c>
      <c r="H14" s="77" t="s">
        <v>1443</v>
      </c>
      <c r="I14" s="76"/>
      <c r="J14" s="76" t="s">
        <v>1481</v>
      </c>
      <c r="K14" s="77" t="s">
        <v>1429</v>
      </c>
    </row>
    <row r="15" s="1353" customFormat="1" ht="15" spans="1:11">
      <c r="A15" s="74" t="s">
        <v>1482</v>
      </c>
      <c r="B15" s="75" t="s">
        <v>1433</v>
      </c>
      <c r="C15" s="74"/>
      <c r="D15" s="74" t="s">
        <v>1483</v>
      </c>
      <c r="E15" s="75" t="s">
        <v>1433</v>
      </c>
      <c r="F15" s="74"/>
      <c r="G15" s="74" t="s">
        <v>1484</v>
      </c>
      <c r="H15" s="75" t="s">
        <v>1443</v>
      </c>
      <c r="I15" s="74"/>
      <c r="J15" s="74" t="s">
        <v>1485</v>
      </c>
      <c r="K15" s="75" t="s">
        <v>1429</v>
      </c>
    </row>
    <row r="16" s="1353" customFormat="1" ht="15" spans="1:11">
      <c r="A16" s="76" t="s">
        <v>1486</v>
      </c>
      <c r="B16" s="77" t="s">
        <v>1429</v>
      </c>
      <c r="C16" s="76"/>
      <c r="D16" s="76" t="s">
        <v>1487</v>
      </c>
      <c r="E16" s="77" t="s">
        <v>1429</v>
      </c>
      <c r="F16" s="76"/>
      <c r="G16" s="76" t="s">
        <v>1488</v>
      </c>
      <c r="H16" s="77" t="s">
        <v>1429</v>
      </c>
      <c r="I16" s="76"/>
      <c r="J16" s="76" t="s">
        <v>1489</v>
      </c>
      <c r="K16" s="77" t="s">
        <v>1429</v>
      </c>
    </row>
    <row r="17" s="1353" customFormat="1" ht="15" spans="1:11">
      <c r="A17" s="74" t="s">
        <v>1490</v>
      </c>
      <c r="B17" s="75" t="s">
        <v>1429</v>
      </c>
      <c r="C17" s="74"/>
      <c r="D17" s="74" t="s">
        <v>1491</v>
      </c>
      <c r="E17" s="75" t="s">
        <v>1429</v>
      </c>
      <c r="F17" s="74"/>
      <c r="G17" s="74" t="s">
        <v>1492</v>
      </c>
      <c r="H17" s="75" t="s">
        <v>1429</v>
      </c>
      <c r="I17" s="74"/>
      <c r="J17" s="74" t="s">
        <v>1493</v>
      </c>
      <c r="K17" s="75" t="s">
        <v>1429</v>
      </c>
    </row>
    <row r="18" s="1353" customFormat="1" ht="15" spans="1:11">
      <c r="A18" s="76" t="s">
        <v>1494</v>
      </c>
      <c r="B18" s="77" t="s">
        <v>1429</v>
      </c>
      <c r="C18" s="76"/>
      <c r="D18" s="76" t="s">
        <v>1495</v>
      </c>
      <c r="E18" s="77" t="s">
        <v>1429</v>
      </c>
      <c r="F18" s="76"/>
      <c r="G18" s="76" t="s">
        <v>1496</v>
      </c>
      <c r="H18" s="77" t="s">
        <v>1429</v>
      </c>
      <c r="I18" s="76"/>
      <c r="J18" s="76" t="s">
        <v>1497</v>
      </c>
      <c r="K18" s="77" t="s">
        <v>1433</v>
      </c>
    </row>
    <row r="19" s="1353" customFormat="1" ht="15" spans="1:11">
      <c r="A19" s="74" t="s">
        <v>1498</v>
      </c>
      <c r="B19" s="75" t="s">
        <v>1443</v>
      </c>
      <c r="C19" s="74"/>
      <c r="D19" s="74" t="s">
        <v>1499</v>
      </c>
      <c r="E19" s="75" t="s">
        <v>1429</v>
      </c>
      <c r="F19" s="74"/>
      <c r="G19" s="74" t="s">
        <v>1500</v>
      </c>
      <c r="H19" s="75" t="s">
        <v>1429</v>
      </c>
      <c r="I19" s="74"/>
      <c r="J19" s="74" t="s">
        <v>1501</v>
      </c>
      <c r="K19" s="75" t="s">
        <v>1443</v>
      </c>
    </row>
    <row r="20" s="1353" customFormat="1" ht="15" spans="1:11">
      <c r="A20" s="76" t="s">
        <v>1502</v>
      </c>
      <c r="B20" s="77" t="s">
        <v>1429</v>
      </c>
      <c r="C20" s="76"/>
      <c r="D20" s="76" t="s">
        <v>1503</v>
      </c>
      <c r="E20" s="77" t="s">
        <v>1433</v>
      </c>
      <c r="F20" s="76"/>
      <c r="G20" s="76" t="s">
        <v>1504</v>
      </c>
      <c r="H20" s="77" t="s">
        <v>1505</v>
      </c>
      <c r="I20" s="76"/>
      <c r="J20" s="76" t="s">
        <v>1506</v>
      </c>
      <c r="K20" s="77" t="s">
        <v>1429</v>
      </c>
    </row>
    <row r="21" s="1353" customFormat="1" ht="15" spans="1:11">
      <c r="A21" s="74" t="s">
        <v>1507</v>
      </c>
      <c r="B21" s="75" t="s">
        <v>1429</v>
      </c>
      <c r="C21" s="74"/>
      <c r="D21" s="74" t="s">
        <v>1508</v>
      </c>
      <c r="E21" s="75" t="s">
        <v>1429</v>
      </c>
      <c r="F21" s="74"/>
      <c r="G21" s="74" t="s">
        <v>1509</v>
      </c>
      <c r="H21" s="75" t="s">
        <v>1443</v>
      </c>
      <c r="I21" s="74"/>
      <c r="J21" s="74" t="s">
        <v>1510</v>
      </c>
      <c r="K21" s="75" t="s">
        <v>1429</v>
      </c>
    </row>
    <row r="22" s="1353" customFormat="1" ht="15" spans="1:11">
      <c r="A22" s="76" t="s">
        <v>1511</v>
      </c>
      <c r="B22" s="77" t="s">
        <v>1433</v>
      </c>
      <c r="C22" s="76"/>
      <c r="D22" s="76" t="s">
        <v>1512</v>
      </c>
      <c r="E22" s="77" t="s">
        <v>1433</v>
      </c>
      <c r="F22" s="76"/>
      <c r="G22" s="76" t="s">
        <v>1513</v>
      </c>
      <c r="H22" s="77" t="s">
        <v>1429</v>
      </c>
      <c r="I22" s="76"/>
      <c r="J22" s="76" t="s">
        <v>1514</v>
      </c>
      <c r="K22" s="77" t="s">
        <v>1429</v>
      </c>
    </row>
    <row r="23" s="1353" customFormat="1" ht="15" spans="1:11">
      <c r="A23" s="74" t="s">
        <v>1515</v>
      </c>
      <c r="B23" s="75" t="s">
        <v>1429</v>
      </c>
      <c r="C23" s="74"/>
      <c r="D23" s="74" t="s">
        <v>1516</v>
      </c>
      <c r="E23" s="75" t="s">
        <v>1433</v>
      </c>
      <c r="F23" s="74"/>
      <c r="G23" s="74" t="s">
        <v>1517</v>
      </c>
      <c r="H23" s="75" t="s">
        <v>1433</v>
      </c>
      <c r="I23" s="74"/>
      <c r="J23" s="74" t="s">
        <v>1518</v>
      </c>
      <c r="K23" s="75" t="s">
        <v>1429</v>
      </c>
    </row>
    <row r="24" s="1353" customFormat="1" ht="15" spans="1:11">
      <c r="A24" s="76" t="s">
        <v>1519</v>
      </c>
      <c r="B24" s="77" t="s">
        <v>1429</v>
      </c>
      <c r="C24" s="76"/>
      <c r="D24" s="76" t="s">
        <v>1520</v>
      </c>
      <c r="E24" s="77" t="s">
        <v>1429</v>
      </c>
      <c r="F24" s="76"/>
      <c r="G24" s="76" t="s">
        <v>1521</v>
      </c>
      <c r="H24" s="77" t="s">
        <v>1429</v>
      </c>
      <c r="I24" s="76"/>
      <c r="J24" s="76" t="s">
        <v>1522</v>
      </c>
      <c r="K24" s="77" t="s">
        <v>1429</v>
      </c>
    </row>
    <row r="25" s="1353" customFormat="1" ht="15" spans="1:11">
      <c r="A25" s="74" t="s">
        <v>1523</v>
      </c>
      <c r="B25" s="75" t="s">
        <v>1429</v>
      </c>
      <c r="C25" s="74"/>
      <c r="D25" s="74" t="s">
        <v>1524</v>
      </c>
      <c r="E25" s="75" t="s">
        <v>1429</v>
      </c>
      <c r="F25" s="74"/>
      <c r="G25" s="74" t="s">
        <v>1525</v>
      </c>
      <c r="H25" s="75" t="s">
        <v>1429</v>
      </c>
      <c r="I25" s="74"/>
      <c r="J25" s="74" t="s">
        <v>1526</v>
      </c>
      <c r="K25" s="75" t="s">
        <v>1429</v>
      </c>
    </row>
    <row r="26" s="1353" customFormat="1" ht="15" spans="1:11">
      <c r="A26" s="76" t="s">
        <v>1527</v>
      </c>
      <c r="B26" s="77" t="s">
        <v>1443</v>
      </c>
      <c r="C26" s="76"/>
      <c r="D26" s="76" t="s">
        <v>1528</v>
      </c>
      <c r="E26" s="77" t="s">
        <v>1429</v>
      </c>
      <c r="F26" s="76"/>
      <c r="G26" s="76" t="s">
        <v>1529</v>
      </c>
      <c r="H26" s="77" t="s">
        <v>1429</v>
      </c>
      <c r="I26" s="76"/>
      <c r="J26" s="76" t="s">
        <v>1530</v>
      </c>
      <c r="K26" s="77" t="s">
        <v>1429</v>
      </c>
    </row>
    <row r="27" s="1353" customFormat="1" ht="15" spans="1:11">
      <c r="A27" s="74" t="s">
        <v>1531</v>
      </c>
      <c r="B27" s="75" t="s">
        <v>1429</v>
      </c>
      <c r="C27" s="74"/>
      <c r="D27" s="74" t="s">
        <v>1532</v>
      </c>
      <c r="E27" s="75" t="s">
        <v>1443</v>
      </c>
      <c r="F27" s="74"/>
      <c r="G27" s="74" t="s">
        <v>1533</v>
      </c>
      <c r="H27" s="75" t="s">
        <v>1429</v>
      </c>
      <c r="I27" s="74"/>
      <c r="J27" s="74" t="s">
        <v>1534</v>
      </c>
      <c r="K27" s="75" t="s">
        <v>1429</v>
      </c>
    </row>
    <row r="28" s="1353" customFormat="1" ht="15" spans="1:11">
      <c r="A28" s="76" t="s">
        <v>1535</v>
      </c>
      <c r="B28" s="77" t="s">
        <v>1429</v>
      </c>
      <c r="C28" s="76"/>
      <c r="D28" s="76" t="s">
        <v>1536</v>
      </c>
      <c r="E28" s="77" t="s">
        <v>1429</v>
      </c>
      <c r="F28" s="76"/>
      <c r="G28" s="76" t="s">
        <v>1537</v>
      </c>
      <c r="H28" s="77" t="s">
        <v>1429</v>
      </c>
      <c r="I28" s="76"/>
      <c r="J28" s="76" t="s">
        <v>1538</v>
      </c>
      <c r="K28" s="77" t="s">
        <v>1433</v>
      </c>
    </row>
    <row r="29" s="1353" customFormat="1" ht="15" spans="1:11">
      <c r="A29" s="74" t="s">
        <v>1539</v>
      </c>
      <c r="B29" s="75" t="s">
        <v>1429</v>
      </c>
      <c r="C29" s="74"/>
      <c r="D29" s="74" t="s">
        <v>1540</v>
      </c>
      <c r="E29" s="75" t="s">
        <v>1433</v>
      </c>
      <c r="F29" s="74"/>
      <c r="G29" s="74" t="s">
        <v>1541</v>
      </c>
      <c r="H29" s="75" t="s">
        <v>1443</v>
      </c>
      <c r="I29" s="74"/>
      <c r="J29" s="74" t="s">
        <v>1542</v>
      </c>
      <c r="K29" s="75" t="s">
        <v>1433</v>
      </c>
    </row>
    <row r="30" s="1353" customFormat="1" ht="15" spans="1:11">
      <c r="A30" s="76" t="s">
        <v>1543</v>
      </c>
      <c r="B30" s="77" t="s">
        <v>1429</v>
      </c>
      <c r="C30" s="76"/>
      <c r="D30" s="76" t="s">
        <v>1544</v>
      </c>
      <c r="E30" s="77" t="s">
        <v>1429</v>
      </c>
      <c r="F30" s="76"/>
      <c r="G30" s="76" t="s">
        <v>1545</v>
      </c>
      <c r="H30" s="77" t="s">
        <v>1429</v>
      </c>
      <c r="I30" s="76"/>
      <c r="J30" s="76" t="s">
        <v>1546</v>
      </c>
      <c r="K30" s="77" t="s">
        <v>1429</v>
      </c>
    </row>
    <row r="31" s="1353" customFormat="1" ht="15" spans="1:11">
      <c r="A31" s="74" t="s">
        <v>1547</v>
      </c>
      <c r="B31" s="75" t="s">
        <v>1429</v>
      </c>
      <c r="C31" s="74"/>
      <c r="D31" s="74" t="s">
        <v>1548</v>
      </c>
      <c r="E31" s="75" t="s">
        <v>1429</v>
      </c>
      <c r="F31" s="74"/>
      <c r="G31" s="74" t="s">
        <v>1549</v>
      </c>
      <c r="H31" s="75" t="s">
        <v>1443</v>
      </c>
      <c r="I31" s="74"/>
      <c r="J31" s="74" t="s">
        <v>1550</v>
      </c>
      <c r="K31" s="75" t="s">
        <v>1443</v>
      </c>
    </row>
    <row r="32" s="1353" customFormat="1" ht="15" spans="1:11">
      <c r="A32" s="76" t="s">
        <v>1551</v>
      </c>
      <c r="B32" s="77" t="s">
        <v>1463</v>
      </c>
      <c r="C32" s="76"/>
      <c r="D32" s="76" t="s">
        <v>1552</v>
      </c>
      <c r="E32" s="77" t="s">
        <v>1429</v>
      </c>
      <c r="F32" s="76"/>
      <c r="G32" s="76" t="s">
        <v>1553</v>
      </c>
      <c r="H32" s="77" t="s">
        <v>1443</v>
      </c>
      <c r="I32" s="76"/>
      <c r="J32" s="76" t="s">
        <v>1554</v>
      </c>
      <c r="K32" s="77" t="s">
        <v>1555</v>
      </c>
    </row>
    <row r="33" s="1353" customFormat="1" ht="15" spans="1:11">
      <c r="A33" s="74" t="s">
        <v>1556</v>
      </c>
      <c r="B33" s="75" t="s">
        <v>1433</v>
      </c>
      <c r="C33" s="74"/>
      <c r="D33" s="74" t="s">
        <v>1557</v>
      </c>
      <c r="E33" s="75" t="s">
        <v>1429</v>
      </c>
      <c r="F33" s="74"/>
      <c r="G33" s="74" t="s">
        <v>1558</v>
      </c>
      <c r="H33" s="75" t="s">
        <v>1433</v>
      </c>
      <c r="I33" s="74"/>
      <c r="J33" s="74" t="s">
        <v>1559</v>
      </c>
      <c r="K33" s="75" t="s">
        <v>1429</v>
      </c>
    </row>
    <row r="34" s="1353" customFormat="1" ht="15" spans="1:11">
      <c r="A34" s="76" t="s">
        <v>1560</v>
      </c>
      <c r="B34" s="77" t="s">
        <v>1429</v>
      </c>
      <c r="C34" s="76"/>
      <c r="D34" s="76" t="s">
        <v>1561</v>
      </c>
      <c r="E34" s="77" t="s">
        <v>1429</v>
      </c>
      <c r="F34" s="76"/>
      <c r="G34" s="76" t="s">
        <v>1562</v>
      </c>
      <c r="H34" s="77" t="s">
        <v>1429</v>
      </c>
      <c r="I34" s="76"/>
      <c r="J34" s="76" t="s">
        <v>1563</v>
      </c>
      <c r="K34" s="77" t="s">
        <v>1429</v>
      </c>
    </row>
    <row r="35" s="1353" customFormat="1" ht="15" spans="1:11">
      <c r="A35" s="74" t="s">
        <v>1564</v>
      </c>
      <c r="B35" s="75" t="s">
        <v>1429</v>
      </c>
      <c r="C35" s="74"/>
      <c r="D35" s="74" t="s">
        <v>1565</v>
      </c>
      <c r="E35" s="75" t="s">
        <v>1429</v>
      </c>
      <c r="F35" s="74"/>
      <c r="G35" s="74" t="s">
        <v>1566</v>
      </c>
      <c r="H35" s="75" t="s">
        <v>1443</v>
      </c>
      <c r="I35" s="74"/>
      <c r="J35" s="74" t="s">
        <v>1567</v>
      </c>
      <c r="K35" s="75" t="s">
        <v>1463</v>
      </c>
    </row>
    <row r="36" s="1353" customFormat="1" ht="15" spans="1:11">
      <c r="A36" s="76" t="s">
        <v>1568</v>
      </c>
      <c r="B36" s="77" t="s">
        <v>1463</v>
      </c>
      <c r="C36" s="76"/>
      <c r="D36" s="76" t="s">
        <v>1569</v>
      </c>
      <c r="E36" s="77" t="s">
        <v>1433</v>
      </c>
      <c r="F36" s="76"/>
      <c r="G36" s="76" t="s">
        <v>1570</v>
      </c>
      <c r="H36" s="77" t="s">
        <v>1478</v>
      </c>
      <c r="I36" s="76"/>
      <c r="J36" s="76" t="s">
        <v>1571</v>
      </c>
      <c r="K36" s="77" t="s">
        <v>1443</v>
      </c>
    </row>
    <row r="37" s="1353" customFormat="1" ht="15" spans="1:11">
      <c r="A37" s="74" t="s">
        <v>1572</v>
      </c>
      <c r="B37" s="75" t="s">
        <v>1429</v>
      </c>
      <c r="C37" s="74"/>
      <c r="D37" s="74" t="s">
        <v>1573</v>
      </c>
      <c r="E37" s="75" t="s">
        <v>1429</v>
      </c>
      <c r="F37" s="74"/>
      <c r="G37" s="74" t="s">
        <v>1574</v>
      </c>
      <c r="H37" s="75" t="s">
        <v>1429</v>
      </c>
      <c r="I37" s="74"/>
      <c r="J37" s="74" t="s">
        <v>1575</v>
      </c>
      <c r="K37" s="75" t="s">
        <v>1429</v>
      </c>
    </row>
    <row r="38" s="1353" customFormat="1" ht="15" spans="1:11">
      <c r="A38" s="76" t="s">
        <v>1576</v>
      </c>
      <c r="B38" s="77" t="s">
        <v>1505</v>
      </c>
      <c r="C38" s="76"/>
      <c r="D38" s="76" t="s">
        <v>1577</v>
      </c>
      <c r="E38" s="77" t="s">
        <v>1433</v>
      </c>
      <c r="F38" s="76"/>
      <c r="G38" s="76" t="s">
        <v>1578</v>
      </c>
      <c r="H38" s="77" t="s">
        <v>1429</v>
      </c>
      <c r="I38" s="76"/>
      <c r="J38" s="76" t="s">
        <v>1579</v>
      </c>
      <c r="K38" s="77" t="s">
        <v>1443</v>
      </c>
    </row>
    <row r="39" s="1353" customFormat="1" ht="15" spans="1:11">
      <c r="A39" s="74" t="s">
        <v>1580</v>
      </c>
      <c r="B39" s="75" t="s">
        <v>1429</v>
      </c>
      <c r="C39" s="74"/>
      <c r="D39" s="74" t="s">
        <v>1581</v>
      </c>
      <c r="E39" s="75" t="s">
        <v>1463</v>
      </c>
      <c r="F39" s="74"/>
      <c r="G39" s="74" t="s">
        <v>1582</v>
      </c>
      <c r="H39" s="75" t="s">
        <v>1429</v>
      </c>
      <c r="I39" s="74"/>
      <c r="J39" s="74" t="s">
        <v>1583</v>
      </c>
      <c r="K39" s="75" t="s">
        <v>1429</v>
      </c>
    </row>
    <row r="40" s="1353" customFormat="1" ht="15" spans="1:11">
      <c r="A40" s="76" t="s">
        <v>1584</v>
      </c>
      <c r="B40" s="77" t="s">
        <v>1429</v>
      </c>
      <c r="C40" s="76"/>
      <c r="D40" s="76" t="s">
        <v>1585</v>
      </c>
      <c r="E40" s="77" t="s">
        <v>1429</v>
      </c>
      <c r="F40" s="76"/>
      <c r="G40" s="76" t="s">
        <v>1586</v>
      </c>
      <c r="H40" s="77" t="s">
        <v>1443</v>
      </c>
      <c r="I40" s="76"/>
      <c r="J40" s="76" t="s">
        <v>1587</v>
      </c>
      <c r="K40" s="77" t="s">
        <v>1429</v>
      </c>
    </row>
    <row r="41" s="1353" customFormat="1" ht="15" spans="1:11">
      <c r="A41" s="74" t="s">
        <v>1588</v>
      </c>
      <c r="B41" s="75" t="s">
        <v>1429</v>
      </c>
      <c r="C41" s="74"/>
      <c r="D41" s="74" t="s">
        <v>1589</v>
      </c>
      <c r="E41" s="75" t="s">
        <v>1429</v>
      </c>
      <c r="F41" s="74"/>
      <c r="G41" s="74" t="s">
        <v>1590</v>
      </c>
      <c r="H41" s="75" t="s">
        <v>1429</v>
      </c>
      <c r="I41" s="74"/>
      <c r="J41" s="74" t="s">
        <v>1591</v>
      </c>
      <c r="K41" s="75" t="s">
        <v>1443</v>
      </c>
    </row>
    <row r="42" s="1353" customFormat="1" ht="15" spans="1:11">
      <c r="A42" s="76" t="s">
        <v>1592</v>
      </c>
      <c r="B42" s="77" t="s">
        <v>1429</v>
      </c>
      <c r="C42" s="76"/>
      <c r="D42" s="76" t="s">
        <v>1593</v>
      </c>
      <c r="E42" s="77" t="s">
        <v>1433</v>
      </c>
      <c r="F42" s="76"/>
      <c r="G42" s="76" t="s">
        <v>1594</v>
      </c>
      <c r="H42" s="77" t="s">
        <v>1433</v>
      </c>
      <c r="I42" s="76"/>
      <c r="J42" s="76" t="s">
        <v>1595</v>
      </c>
      <c r="K42" s="77" t="s">
        <v>1429</v>
      </c>
    </row>
    <row r="43" s="1353" customFormat="1" ht="15" spans="1:11">
      <c r="A43" s="74" t="s">
        <v>1596</v>
      </c>
      <c r="B43" s="75" t="s">
        <v>1429</v>
      </c>
      <c r="C43" s="74"/>
      <c r="D43" s="74" t="s">
        <v>1597</v>
      </c>
      <c r="E43" s="75" t="s">
        <v>1443</v>
      </c>
      <c r="F43" s="74"/>
      <c r="G43" s="74" t="s">
        <v>1598</v>
      </c>
      <c r="H43" s="75" t="s">
        <v>1429</v>
      </c>
      <c r="I43" s="74"/>
      <c r="J43" s="74" t="s">
        <v>1599</v>
      </c>
      <c r="K43" s="75" t="s">
        <v>1429</v>
      </c>
    </row>
    <row r="44" s="1353" customFormat="1" ht="15" spans="1:11">
      <c r="A44" s="76" t="s">
        <v>1600</v>
      </c>
      <c r="B44" s="77" t="s">
        <v>1429</v>
      </c>
      <c r="C44" s="76"/>
      <c r="D44" s="76" t="s">
        <v>1601</v>
      </c>
      <c r="E44" s="77" t="s">
        <v>1433</v>
      </c>
      <c r="F44" s="76"/>
      <c r="G44" s="76" t="s">
        <v>1602</v>
      </c>
      <c r="H44" s="77" t="s">
        <v>1443</v>
      </c>
      <c r="I44" s="76"/>
      <c r="J44" s="76" t="s">
        <v>1603</v>
      </c>
      <c r="K44" s="77" t="s">
        <v>1443</v>
      </c>
    </row>
    <row r="45" s="1353" customFormat="1" ht="15" spans="1:11">
      <c r="A45" s="74" t="s">
        <v>1604</v>
      </c>
      <c r="B45" s="75" t="s">
        <v>1450</v>
      </c>
      <c r="C45" s="74"/>
      <c r="D45" s="74" t="s">
        <v>1605</v>
      </c>
      <c r="E45" s="75" t="s">
        <v>1429</v>
      </c>
      <c r="F45" s="74"/>
      <c r="G45" s="74" t="s">
        <v>1606</v>
      </c>
      <c r="H45" s="75" t="s">
        <v>1443</v>
      </c>
      <c r="I45" s="74"/>
      <c r="J45" s="74" t="s">
        <v>1607</v>
      </c>
      <c r="K45" s="75" t="s">
        <v>1608</v>
      </c>
    </row>
    <row r="46" s="1353" customFormat="1" ht="15" spans="1:11">
      <c r="A46" s="76" t="s">
        <v>1609</v>
      </c>
      <c r="B46" s="77" t="s">
        <v>1555</v>
      </c>
      <c r="C46" s="76"/>
      <c r="D46" s="76" t="s">
        <v>1610</v>
      </c>
      <c r="E46" s="77" t="s">
        <v>1611</v>
      </c>
      <c r="F46" s="76"/>
      <c r="G46" s="76" t="s">
        <v>1612</v>
      </c>
      <c r="H46" s="77" t="s">
        <v>1429</v>
      </c>
      <c r="I46" s="76"/>
      <c r="J46" s="76" t="s">
        <v>1613</v>
      </c>
      <c r="K46" s="77" t="s">
        <v>1429</v>
      </c>
    </row>
    <row r="47" s="1353" customFormat="1" ht="15" spans="1:11">
      <c r="A47" s="74" t="s">
        <v>1614</v>
      </c>
      <c r="B47" s="75" t="s">
        <v>1429</v>
      </c>
      <c r="C47" s="74"/>
      <c r="D47" s="74" t="s">
        <v>1615</v>
      </c>
      <c r="E47" s="75" t="s">
        <v>1433</v>
      </c>
      <c r="F47" s="74"/>
      <c r="G47" s="74" t="s">
        <v>1616</v>
      </c>
      <c r="H47" s="75" t="s">
        <v>1443</v>
      </c>
      <c r="I47" s="74"/>
      <c r="J47" s="74" t="s">
        <v>1617</v>
      </c>
      <c r="K47" s="75" t="s">
        <v>1429</v>
      </c>
    </row>
    <row r="48" s="1353" customFormat="1" ht="15" spans="1:11">
      <c r="A48" s="76" t="s">
        <v>1618</v>
      </c>
      <c r="B48" s="77" t="s">
        <v>1429</v>
      </c>
      <c r="C48" s="76"/>
      <c r="D48" s="76" t="s">
        <v>1619</v>
      </c>
      <c r="E48" s="77" t="s">
        <v>1429</v>
      </c>
      <c r="F48" s="76"/>
      <c r="G48" s="76" t="s">
        <v>1620</v>
      </c>
      <c r="H48" s="77" t="s">
        <v>1429</v>
      </c>
      <c r="I48" s="76"/>
      <c r="J48" s="76" t="s">
        <v>1621</v>
      </c>
      <c r="K48" s="77" t="s">
        <v>1443</v>
      </c>
    </row>
    <row r="49" s="1353" customFormat="1" ht="15" spans="1:11">
      <c r="A49" s="74" t="s">
        <v>1622</v>
      </c>
      <c r="B49" s="75" t="s">
        <v>1429</v>
      </c>
      <c r="C49" s="74"/>
      <c r="D49" s="74" t="s">
        <v>1623</v>
      </c>
      <c r="E49" s="75" t="s">
        <v>1429</v>
      </c>
      <c r="F49" s="74"/>
      <c r="G49" s="74" t="s">
        <v>1624</v>
      </c>
      <c r="H49" s="75" t="s">
        <v>1429</v>
      </c>
      <c r="I49" s="74"/>
      <c r="J49" s="74" t="s">
        <v>1625</v>
      </c>
      <c r="K49" s="75" t="s">
        <v>1433</v>
      </c>
    </row>
    <row r="50" s="1353" customFormat="1" ht="15" spans="1:11">
      <c r="A50" s="76" t="s">
        <v>1626</v>
      </c>
      <c r="B50" s="77" t="s">
        <v>1429</v>
      </c>
      <c r="C50" s="76"/>
      <c r="D50" s="76" t="s">
        <v>1627</v>
      </c>
      <c r="E50" s="77" t="s">
        <v>1429</v>
      </c>
      <c r="F50" s="76"/>
      <c r="G50" s="76" t="s">
        <v>1628</v>
      </c>
      <c r="H50" s="77" t="s">
        <v>1463</v>
      </c>
      <c r="I50" s="76"/>
      <c r="J50" s="76" t="s">
        <v>1629</v>
      </c>
      <c r="K50" s="77" t="s">
        <v>1429</v>
      </c>
    </row>
    <row r="51" s="1353" customFormat="1" ht="15" spans="1:11">
      <c r="A51" s="74" t="s">
        <v>1630</v>
      </c>
      <c r="B51" s="75" t="s">
        <v>1443</v>
      </c>
      <c r="C51" s="74"/>
      <c r="D51" s="74" t="s">
        <v>1631</v>
      </c>
      <c r="E51" s="75" t="s">
        <v>1443</v>
      </c>
      <c r="F51" s="74"/>
      <c r="G51" s="74" t="s">
        <v>1632</v>
      </c>
      <c r="H51" s="75" t="s">
        <v>1433</v>
      </c>
      <c r="I51" s="74"/>
      <c r="J51" s="74" t="s">
        <v>1633</v>
      </c>
      <c r="K51" s="75" t="s">
        <v>1429</v>
      </c>
    </row>
    <row r="52" s="1353" customFormat="1" ht="15" spans="1:11">
      <c r="A52" s="76" t="s">
        <v>1634</v>
      </c>
      <c r="B52" s="77" t="s">
        <v>1429</v>
      </c>
      <c r="C52" s="76"/>
      <c r="D52" s="76" t="s">
        <v>1635</v>
      </c>
      <c r="E52" s="77" t="s">
        <v>1555</v>
      </c>
      <c r="F52" s="76"/>
      <c r="G52" s="76" t="s">
        <v>1636</v>
      </c>
      <c r="H52" s="77" t="s">
        <v>1433</v>
      </c>
      <c r="I52" s="76"/>
      <c r="J52" s="76" t="s">
        <v>1637</v>
      </c>
      <c r="K52" s="77" t="s">
        <v>1443</v>
      </c>
    </row>
    <row r="53" s="1353" customFormat="1" ht="15" spans="1:11">
      <c r="A53" s="74" t="s">
        <v>1638</v>
      </c>
      <c r="B53" s="75" t="s">
        <v>1429</v>
      </c>
      <c r="C53" s="74"/>
      <c r="D53" s="74" t="s">
        <v>1639</v>
      </c>
      <c r="E53" s="75" t="s">
        <v>1429</v>
      </c>
      <c r="F53" s="74"/>
      <c r="G53" s="74" t="s">
        <v>1640</v>
      </c>
      <c r="H53" s="75" t="s">
        <v>1505</v>
      </c>
      <c r="I53" s="74"/>
      <c r="J53" s="74" t="s">
        <v>1641</v>
      </c>
      <c r="K53" s="75" t="s">
        <v>1433</v>
      </c>
    </row>
    <row r="54" s="1353" customFormat="1" ht="15" spans="1:11">
      <c r="A54" s="76" t="s">
        <v>1642</v>
      </c>
      <c r="B54" s="77" t="s">
        <v>1433</v>
      </c>
      <c r="C54" s="76"/>
      <c r="D54" s="76" t="s">
        <v>1643</v>
      </c>
      <c r="E54" s="77" t="s">
        <v>1429</v>
      </c>
      <c r="F54" s="76"/>
      <c r="G54" s="76" t="s">
        <v>1644</v>
      </c>
      <c r="H54" s="77" t="s">
        <v>1429</v>
      </c>
      <c r="I54" s="76"/>
      <c r="J54" s="76" t="s">
        <v>1645</v>
      </c>
      <c r="K54" s="77" t="s">
        <v>1429</v>
      </c>
    </row>
    <row r="55" s="1353" customFormat="1" ht="15" spans="1:11">
      <c r="A55" s="74" t="s">
        <v>1646</v>
      </c>
      <c r="B55" s="75" t="s">
        <v>1429</v>
      </c>
      <c r="C55" s="74"/>
      <c r="D55" s="74" t="s">
        <v>1647</v>
      </c>
      <c r="E55" s="75" t="s">
        <v>1429</v>
      </c>
      <c r="F55" s="74"/>
      <c r="G55" s="74" t="s">
        <v>1648</v>
      </c>
      <c r="H55" s="75" t="s">
        <v>1429</v>
      </c>
      <c r="I55" s="74"/>
      <c r="J55" s="74" t="s">
        <v>1649</v>
      </c>
      <c r="K55" s="75" t="s">
        <v>1463</v>
      </c>
    </row>
    <row r="56" s="1353" customFormat="1" ht="15" spans="1:11">
      <c r="A56" s="76" t="s">
        <v>1650</v>
      </c>
      <c r="B56" s="77" t="s">
        <v>1429</v>
      </c>
      <c r="C56" s="76"/>
      <c r="D56" s="76" t="s">
        <v>1651</v>
      </c>
      <c r="E56" s="77" t="s">
        <v>1429</v>
      </c>
      <c r="F56" s="76"/>
      <c r="G56" s="76" t="s">
        <v>1652</v>
      </c>
      <c r="H56" s="77" t="s">
        <v>1433</v>
      </c>
      <c r="I56" s="76"/>
      <c r="J56" s="76" t="s">
        <v>1653</v>
      </c>
      <c r="K56" s="77" t="s">
        <v>1429</v>
      </c>
    </row>
    <row r="57" s="1353" customFormat="1" ht="15" spans="1:11">
      <c r="A57" s="74" t="s">
        <v>1654</v>
      </c>
      <c r="B57" s="75" t="s">
        <v>1433</v>
      </c>
      <c r="C57" s="74"/>
      <c r="D57" s="74" t="s">
        <v>1655</v>
      </c>
      <c r="E57" s="75" t="s">
        <v>1463</v>
      </c>
      <c r="F57" s="74"/>
      <c r="G57" s="74" t="s">
        <v>1656</v>
      </c>
      <c r="H57" s="75" t="s">
        <v>1429</v>
      </c>
      <c r="I57" s="74"/>
      <c r="J57" s="74" t="s">
        <v>1657</v>
      </c>
      <c r="K57" s="75" t="s">
        <v>1505</v>
      </c>
    </row>
    <row r="58" s="1353" customFormat="1" ht="15" spans="1:11">
      <c r="A58" s="76" t="s">
        <v>1658</v>
      </c>
      <c r="B58" s="77" t="s">
        <v>1433</v>
      </c>
      <c r="C58" s="76"/>
      <c r="D58" s="76" t="s">
        <v>1659</v>
      </c>
      <c r="E58" s="77" t="s">
        <v>1433</v>
      </c>
      <c r="F58" s="76"/>
      <c r="G58" s="76" t="s">
        <v>1660</v>
      </c>
      <c r="H58" s="77" t="s">
        <v>1429</v>
      </c>
      <c r="I58" s="76"/>
      <c r="J58" s="76" t="s">
        <v>1661</v>
      </c>
      <c r="K58" s="77" t="s">
        <v>1429</v>
      </c>
    </row>
    <row r="59" s="1353" customFormat="1" ht="15" spans="1:11">
      <c r="A59" s="74" t="s">
        <v>1662</v>
      </c>
      <c r="B59" s="75" t="s">
        <v>1433</v>
      </c>
      <c r="C59" s="74"/>
      <c r="D59" s="74" t="s">
        <v>1663</v>
      </c>
      <c r="E59" s="75" t="s">
        <v>1429</v>
      </c>
      <c r="F59" s="74"/>
      <c r="G59" s="74" t="s">
        <v>1664</v>
      </c>
      <c r="H59" s="75" t="s">
        <v>1429</v>
      </c>
      <c r="I59" s="74"/>
      <c r="J59" s="74" t="s">
        <v>1665</v>
      </c>
      <c r="K59" s="75" t="s">
        <v>1429</v>
      </c>
    </row>
    <row r="60" s="1353" customFormat="1" ht="15" spans="1:11">
      <c r="A60" s="76" t="s">
        <v>1666</v>
      </c>
      <c r="B60" s="77" t="s">
        <v>1429</v>
      </c>
      <c r="C60" s="76"/>
      <c r="D60" s="76" t="s">
        <v>1667</v>
      </c>
      <c r="E60" s="77" t="s">
        <v>1429</v>
      </c>
      <c r="F60" s="76"/>
      <c r="G60" s="76" t="s">
        <v>1668</v>
      </c>
      <c r="H60" s="77" t="s">
        <v>1443</v>
      </c>
      <c r="I60" s="76"/>
      <c r="J60" s="76" t="s">
        <v>1669</v>
      </c>
      <c r="K60" s="77" t="s">
        <v>1429</v>
      </c>
    </row>
    <row r="61" s="1353" customFormat="1" ht="15" spans="1:11">
      <c r="A61" s="74" t="s">
        <v>1670</v>
      </c>
      <c r="B61" s="75" t="s">
        <v>1429</v>
      </c>
      <c r="C61" s="74"/>
      <c r="D61" s="74" t="s">
        <v>1671</v>
      </c>
      <c r="E61" s="75" t="s">
        <v>1429</v>
      </c>
      <c r="F61" s="73"/>
      <c r="G61" s="73"/>
      <c r="H61" s="73"/>
      <c r="I61" s="73"/>
      <c r="J61" s="73"/>
      <c r="K61" s="73"/>
    </row>
    <row r="62" s="1353"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C5" sqref="C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9"/>
      <c r="B1" s="1229"/>
      <c r="C1" s="596" t="s">
        <v>95</v>
      </c>
      <c r="D1" s="596"/>
      <c r="E1" s="596"/>
      <c r="F1" s="596"/>
      <c r="G1" s="596"/>
      <c r="H1" s="596"/>
      <c r="I1" s="596"/>
      <c r="J1" s="596"/>
    </row>
    <row r="2" ht="18.75" spans="1:10">
      <c r="A2" s="1229"/>
      <c r="B2" s="1229"/>
      <c r="C2" s="32" t="s">
        <v>216</v>
      </c>
      <c r="D2" s="32"/>
      <c r="E2" s="32"/>
      <c r="F2" s="32"/>
      <c r="G2" s="32"/>
      <c r="H2" s="32"/>
      <c r="I2" s="32"/>
      <c r="J2" s="32"/>
    </row>
    <row r="3" spans="1:10">
      <c r="A3" s="1229"/>
      <c r="B3" s="1229"/>
      <c r="C3" s="1230" t="s">
        <v>1672</v>
      </c>
      <c r="D3" s="1231"/>
      <c r="E3" s="1231"/>
      <c r="F3" s="1231"/>
      <c r="G3" s="1231"/>
      <c r="H3" s="1231"/>
      <c r="I3" s="1231"/>
      <c r="J3" s="1231"/>
    </row>
    <row r="4" ht="27" spans="6:6">
      <c r="F4" s="625" t="s">
        <v>1673</v>
      </c>
    </row>
    <row r="5" s="1322" customFormat="1" ht="27" customHeight="1" spans="1:31">
      <c r="A5" s="1323" t="s">
        <v>1674</v>
      </c>
      <c r="B5" s="1324" t="s">
        <v>1675</v>
      </c>
      <c r="C5" s="1324" t="s">
        <v>1676</v>
      </c>
      <c r="D5" s="1324" t="s">
        <v>1677</v>
      </c>
      <c r="E5" s="1324" t="s">
        <v>1678</v>
      </c>
      <c r="F5" s="1324" t="s">
        <v>1679</v>
      </c>
      <c r="G5" s="1324" t="s">
        <v>1680</v>
      </c>
      <c r="H5" s="1325"/>
      <c r="I5" s="1329"/>
      <c r="J5" s="1329"/>
      <c r="K5" s="1329"/>
      <c r="L5" s="1329"/>
      <c r="M5" s="1352"/>
      <c r="N5" s="1352"/>
      <c r="O5" s="1352"/>
      <c r="P5" s="1352"/>
      <c r="Q5" s="1352"/>
      <c r="R5" s="1352"/>
      <c r="S5" s="1352"/>
      <c r="T5" s="1352"/>
      <c r="U5" s="1352"/>
      <c r="V5" s="1352"/>
      <c r="W5" s="1352"/>
      <c r="X5" s="1352"/>
      <c r="Y5" s="1352"/>
      <c r="Z5" s="1352"/>
      <c r="AA5" s="1352"/>
      <c r="AB5" s="1352"/>
      <c r="AC5" s="1352"/>
      <c r="AD5" s="1352"/>
      <c r="AE5" s="1352"/>
    </row>
    <row r="6" s="1322" customFormat="1" ht="27" customHeight="1" spans="1:31">
      <c r="A6" s="1323" t="s">
        <v>248</v>
      </c>
      <c r="B6" s="1326" t="s">
        <v>251</v>
      </c>
      <c r="C6" s="1326">
        <v>59</v>
      </c>
      <c r="D6" s="1326">
        <v>59</v>
      </c>
      <c r="E6" s="1326">
        <v>59</v>
      </c>
      <c r="F6" s="1326">
        <v>59</v>
      </c>
      <c r="G6" s="1326">
        <v>62</v>
      </c>
      <c r="H6" s="1325"/>
      <c r="I6" s="1329"/>
      <c r="J6" s="1329"/>
      <c r="K6" s="1329"/>
      <c r="L6" s="1329"/>
      <c r="M6" s="1352"/>
      <c r="N6" s="1352"/>
      <c r="O6" s="1352"/>
      <c r="P6" s="1352"/>
      <c r="Q6" s="1352"/>
      <c r="R6" s="1352"/>
      <c r="S6" s="1352"/>
      <c r="T6" s="1352"/>
      <c r="U6" s="1352"/>
      <c r="V6" s="1352"/>
      <c r="W6" s="1352"/>
      <c r="X6" s="1352"/>
      <c r="Y6" s="1352"/>
      <c r="Z6" s="1352"/>
      <c r="AA6" s="1352"/>
      <c r="AB6" s="1352"/>
      <c r="AC6" s="1352"/>
      <c r="AD6" s="1352"/>
      <c r="AE6" s="1352"/>
    </row>
    <row r="7" s="1322" customFormat="1" ht="21" customHeight="1" spans="1:31">
      <c r="A7" s="1327" t="s">
        <v>1681</v>
      </c>
      <c r="C7" s="1328"/>
      <c r="D7" s="1328"/>
      <c r="E7" s="1328"/>
      <c r="F7" s="1328"/>
      <c r="G7" s="1328"/>
      <c r="H7" s="1329"/>
      <c r="I7" s="1329"/>
      <c r="J7" s="1329"/>
      <c r="K7" s="1329"/>
      <c r="L7" s="1329"/>
      <c r="M7" s="1352"/>
      <c r="N7" s="1352"/>
      <c r="O7" s="1352"/>
      <c r="P7" s="1352"/>
      <c r="Q7" s="1352"/>
      <c r="R7" s="1352"/>
      <c r="S7" s="1352"/>
      <c r="T7" s="1352"/>
      <c r="U7" s="1352"/>
      <c r="V7" s="1352"/>
      <c r="W7" s="1352"/>
      <c r="X7" s="1352"/>
      <c r="Y7" s="1352"/>
      <c r="Z7" s="1352"/>
      <c r="AA7" s="1352"/>
      <c r="AB7" s="1352"/>
      <c r="AC7" s="1352"/>
      <c r="AD7" s="1352"/>
      <c r="AE7" s="1352"/>
    </row>
    <row r="8" s="1322" customFormat="1" ht="21" customHeight="1" spans="1:31">
      <c r="A8" s="1330" t="s">
        <v>1682</v>
      </c>
      <c r="B8" s="1331"/>
      <c r="C8" s="1332"/>
      <c r="D8" s="1332"/>
      <c r="E8" s="1332"/>
      <c r="F8" s="1332"/>
      <c r="G8" s="1328"/>
      <c r="H8" s="1329"/>
      <c r="I8" s="1329"/>
      <c r="J8" s="1329"/>
      <c r="K8" s="1329"/>
      <c r="L8" s="1329"/>
      <c r="M8" s="1352"/>
      <c r="N8" s="1352"/>
      <c r="O8" s="1352"/>
      <c r="P8" s="1352"/>
      <c r="Q8" s="1352"/>
      <c r="R8" s="1352"/>
      <c r="S8" s="1352"/>
      <c r="T8" s="1352"/>
      <c r="U8" s="1352"/>
      <c r="V8" s="1352"/>
      <c r="W8" s="1352"/>
      <c r="X8" s="1352"/>
      <c r="Y8" s="1352"/>
      <c r="Z8" s="1352"/>
      <c r="AA8" s="1352"/>
      <c r="AB8" s="1352"/>
      <c r="AC8" s="1352"/>
      <c r="AD8" s="1352"/>
      <c r="AE8" s="1352"/>
    </row>
    <row r="9" s="1322" customFormat="1" ht="21" customHeight="1" spans="1:31">
      <c r="A9" s="1330" t="s">
        <v>1683</v>
      </c>
      <c r="B9" s="1331"/>
      <c r="C9" s="1332"/>
      <c r="D9" s="1332"/>
      <c r="E9" s="1332"/>
      <c r="F9" s="1332"/>
      <c r="G9" s="1328"/>
      <c r="H9" s="1329"/>
      <c r="I9" s="1329"/>
      <c r="J9" s="1329"/>
      <c r="K9" s="1329"/>
      <c r="L9" s="1329"/>
      <c r="M9" s="1352"/>
      <c r="N9" s="1352"/>
      <c r="O9" s="1352"/>
      <c r="P9" s="1352"/>
      <c r="Q9" s="1352"/>
      <c r="R9" s="1352"/>
      <c r="S9" s="1352"/>
      <c r="T9" s="1352"/>
      <c r="U9" s="1352"/>
      <c r="V9" s="1352"/>
      <c r="W9" s="1352"/>
      <c r="X9" s="1352"/>
      <c r="Y9" s="1352"/>
      <c r="Z9" s="1352"/>
      <c r="AA9" s="1352"/>
      <c r="AB9" s="1352"/>
      <c r="AC9" s="1352"/>
      <c r="AD9" s="1352"/>
      <c r="AE9" s="1352"/>
    </row>
    <row r="10" s="1322" customFormat="1" ht="21" customHeight="1" spans="1:30">
      <c r="A10" s="1333" t="s">
        <v>1684</v>
      </c>
      <c r="B10" s="1334"/>
      <c r="C10" s="1334"/>
      <c r="D10" s="1334"/>
      <c r="E10" s="1334"/>
      <c r="F10" s="1334"/>
      <c r="G10" s="1334"/>
      <c r="H10" s="1335"/>
      <c r="I10" s="1335"/>
      <c r="J10" s="1335"/>
      <c r="K10" s="1335"/>
      <c r="L10" s="1335"/>
      <c r="M10" s="1352"/>
      <c r="N10" s="1352"/>
      <c r="O10" s="1352"/>
      <c r="P10" s="1352"/>
      <c r="Q10" s="1352"/>
      <c r="R10" s="1352"/>
      <c r="S10" s="1352"/>
      <c r="T10" s="1352"/>
      <c r="U10" s="1352"/>
      <c r="V10" s="1352"/>
      <c r="W10" s="1352"/>
      <c r="X10" s="1352"/>
      <c r="Y10" s="1352"/>
      <c r="Z10" s="1352"/>
      <c r="AA10" s="1352"/>
      <c r="AB10" s="1352"/>
      <c r="AC10" s="1352"/>
      <c r="AD10" s="1352"/>
    </row>
    <row r="11" s="1322" customFormat="1" ht="31.9" customHeight="1" spans="1:30">
      <c r="A11" s="1336" t="s">
        <v>1685</v>
      </c>
      <c r="B11" s="1336"/>
      <c r="C11" s="1336"/>
      <c r="D11" s="1336"/>
      <c r="E11" s="1336"/>
      <c r="F11" s="1336"/>
      <c r="G11" s="1336"/>
      <c r="H11" s="1335"/>
      <c r="I11" s="1335"/>
      <c r="J11" s="1335"/>
      <c r="K11" s="1335"/>
      <c r="L11" s="1335"/>
      <c r="M11" s="1352"/>
      <c r="N11" s="1352"/>
      <c r="O11" s="1352"/>
      <c r="P11" s="1352"/>
      <c r="Q11" s="1352"/>
      <c r="R11" s="1352"/>
      <c r="S11" s="1352"/>
      <c r="T11" s="1352"/>
      <c r="U11" s="1352"/>
      <c r="V11" s="1352"/>
      <c r="W11" s="1352"/>
      <c r="X11" s="1352"/>
      <c r="Y11" s="1352"/>
      <c r="Z11" s="1352"/>
      <c r="AA11" s="1352"/>
      <c r="AB11" s="1352"/>
      <c r="AC11" s="1352"/>
      <c r="AD11" s="1352"/>
    </row>
    <row r="12" s="1322" customFormat="1" ht="21" customHeight="1" spans="1:30">
      <c r="A12" s="1337" t="s">
        <v>1686</v>
      </c>
      <c r="B12" s="1338"/>
      <c r="C12" s="1339"/>
      <c r="D12" s="1339"/>
      <c r="E12" s="1339"/>
      <c r="F12" s="1339"/>
      <c r="G12" s="1340"/>
      <c r="H12" s="1335"/>
      <c r="I12" s="1351"/>
      <c r="J12" s="1335"/>
      <c r="K12" s="1335"/>
      <c r="L12" s="1335"/>
      <c r="M12" s="1352"/>
      <c r="N12" s="1352"/>
      <c r="O12" s="1352"/>
      <c r="P12" s="1352"/>
      <c r="Q12" s="1352"/>
      <c r="R12" s="1352"/>
      <c r="S12" s="1352"/>
      <c r="T12" s="1352"/>
      <c r="U12" s="1352"/>
      <c r="V12" s="1352"/>
      <c r="W12" s="1352"/>
      <c r="X12" s="1352"/>
      <c r="Y12" s="1352"/>
      <c r="Z12" s="1352"/>
      <c r="AA12" s="1352"/>
      <c r="AB12" s="1352"/>
      <c r="AC12" s="1352"/>
      <c r="AD12" s="1352"/>
    </row>
    <row r="13" s="1322" customFormat="1" ht="21" customHeight="1" spans="1:30">
      <c r="A13" s="1341" t="s">
        <v>1687</v>
      </c>
      <c r="B13" s="1342"/>
      <c r="C13" s="1342"/>
      <c r="D13" s="1342"/>
      <c r="E13" s="1343"/>
      <c r="F13" s="1343"/>
      <c r="G13" s="1343"/>
      <c r="H13" s="1335"/>
      <c r="I13" s="1335"/>
      <c r="J13" s="1335"/>
      <c r="K13" s="1335"/>
      <c r="L13" s="1335"/>
      <c r="M13" s="1352"/>
      <c r="N13" s="1352"/>
      <c r="O13" s="1352"/>
      <c r="P13" s="1352"/>
      <c r="Q13" s="1352"/>
      <c r="R13" s="1352"/>
      <c r="S13" s="1352"/>
      <c r="T13" s="1352"/>
      <c r="U13" s="1352"/>
      <c r="V13" s="1352"/>
      <c r="W13" s="1352"/>
      <c r="X13" s="1352"/>
      <c r="Y13" s="1352"/>
      <c r="Z13" s="1352"/>
      <c r="AA13" s="1352"/>
      <c r="AB13" s="1352"/>
      <c r="AC13" s="1352"/>
      <c r="AD13" s="1352"/>
    </row>
    <row r="14" s="1322" customFormat="1" ht="21" customHeight="1" spans="1:30">
      <c r="A14" s="1341" t="s">
        <v>1688</v>
      </c>
      <c r="B14" s="1343"/>
      <c r="C14" s="1343"/>
      <c r="D14" s="1343"/>
      <c r="E14" s="1343"/>
      <c r="F14" s="1343"/>
      <c r="G14" s="1343"/>
      <c r="H14" s="1335"/>
      <c r="I14" s="1335"/>
      <c r="J14" s="1335"/>
      <c r="K14" s="1335"/>
      <c r="L14" s="1335"/>
      <c r="M14" s="1352"/>
      <c r="N14" s="1352"/>
      <c r="O14" s="1352"/>
      <c r="P14" s="1352"/>
      <c r="Q14" s="1352"/>
      <c r="R14" s="1352"/>
      <c r="S14" s="1352"/>
      <c r="T14" s="1352"/>
      <c r="U14" s="1352"/>
      <c r="V14" s="1352"/>
      <c r="W14" s="1352"/>
      <c r="X14" s="1352"/>
      <c r="Y14" s="1352"/>
      <c r="Z14" s="1352"/>
      <c r="AA14" s="1352"/>
      <c r="AB14" s="1352"/>
      <c r="AC14" s="1352"/>
      <c r="AD14" s="1352"/>
    </row>
    <row r="15" s="1322" customFormat="1" ht="21" customHeight="1" spans="1:30">
      <c r="A15" s="1344" t="s">
        <v>1689</v>
      </c>
      <c r="B15" s="1345"/>
      <c r="C15" s="1345"/>
      <c r="D15" s="1346"/>
      <c r="E15" s="1347"/>
      <c r="F15" s="1347"/>
      <c r="G15" s="1348"/>
      <c r="H15" s="1335"/>
      <c r="I15" s="1335"/>
      <c r="J15" s="1335"/>
      <c r="K15" s="1335"/>
      <c r="L15" s="1335"/>
      <c r="M15" s="1352"/>
      <c r="N15" s="1352"/>
      <c r="O15" s="1352"/>
      <c r="P15" s="1352"/>
      <c r="Q15" s="1352"/>
      <c r="R15" s="1352"/>
      <c r="S15" s="1352"/>
      <c r="T15" s="1352"/>
      <c r="U15" s="1352"/>
      <c r="V15" s="1352"/>
      <c r="W15" s="1352"/>
      <c r="X15" s="1352"/>
      <c r="Y15" s="1352"/>
      <c r="Z15" s="1352"/>
      <c r="AA15" s="1352"/>
      <c r="AB15" s="1352"/>
      <c r="AC15" s="1352"/>
      <c r="AD15" s="1352"/>
    </row>
    <row r="16" s="1322" customFormat="1" ht="21" customHeight="1" spans="1:30">
      <c r="A16" s="1349" t="s">
        <v>1690</v>
      </c>
      <c r="B16" s="1350"/>
      <c r="C16" s="1350"/>
      <c r="D16" s="1350"/>
      <c r="E16" s="1351"/>
      <c r="F16" s="1351"/>
      <c r="G16" s="1351"/>
      <c r="H16" s="1335"/>
      <c r="I16" s="1335"/>
      <c r="J16" s="1335"/>
      <c r="K16" s="1335"/>
      <c r="L16" s="1335"/>
      <c r="M16" s="1352"/>
      <c r="N16" s="1352"/>
      <c r="O16" s="1352"/>
      <c r="P16" s="1352"/>
      <c r="Q16" s="1352"/>
      <c r="R16" s="1352"/>
      <c r="S16" s="1352"/>
      <c r="T16" s="1352"/>
      <c r="U16" s="1352"/>
      <c r="V16" s="1352"/>
      <c r="W16" s="1352"/>
      <c r="X16" s="1352"/>
      <c r="Y16" s="1352"/>
      <c r="Z16" s="1352"/>
      <c r="AA16" s="1352"/>
      <c r="AB16" s="1352"/>
      <c r="AC16" s="1352"/>
      <c r="AD16" s="1352"/>
    </row>
    <row r="17" s="1322" customFormat="1" spans="1:30">
      <c r="A17" s="1352" t="s">
        <v>1691</v>
      </c>
      <c r="B17" s="1352"/>
      <c r="C17" s="1352"/>
      <c r="D17" s="1352"/>
      <c r="E17" s="1352"/>
      <c r="F17" s="1352"/>
      <c r="G17" s="1352"/>
      <c r="H17" s="1352"/>
      <c r="I17" s="1352"/>
      <c r="J17" s="1352"/>
      <c r="K17" s="1352"/>
      <c r="L17" s="1352"/>
      <c r="M17" s="1352"/>
      <c r="N17" s="1352"/>
      <c r="O17" s="1352"/>
      <c r="P17" s="1352"/>
      <c r="Q17" s="1352"/>
      <c r="R17" s="1352"/>
      <c r="S17" s="1352"/>
      <c r="T17" s="1352"/>
      <c r="U17" s="1352"/>
      <c r="V17" s="1352"/>
      <c r="W17" s="1352"/>
      <c r="X17" s="1352"/>
      <c r="Y17" s="1352"/>
      <c r="Z17" s="1352"/>
      <c r="AA17" s="1352"/>
      <c r="AB17" s="1352"/>
      <c r="AC17" s="1352"/>
      <c r="AD17" s="1352"/>
    </row>
    <row r="18" spans="1:1">
      <c r="A18" t="s">
        <v>1692</v>
      </c>
    </row>
    <row r="19" spans="1:1">
      <c r="A19" t="s">
        <v>1693</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67" workbookViewId="0">
      <selection activeCell="A70" sqref="A70:O96"/>
    </sheetView>
  </sheetViews>
  <sheetFormatPr defaultColWidth="9" defaultRowHeight="14.25"/>
  <cols>
    <col min="5" max="15" width="9.125"/>
  </cols>
  <sheetData>
    <row r="1" ht="31.5" spans="1:11">
      <c r="A1" s="1288"/>
      <c r="B1" s="1289" t="s">
        <v>95</v>
      </c>
      <c r="C1" s="1289"/>
      <c r="D1" s="1289"/>
      <c r="E1" s="1289"/>
      <c r="F1" s="1289"/>
      <c r="G1" s="1289"/>
      <c r="H1" s="1289"/>
      <c r="I1" s="1289"/>
      <c r="J1" s="1289"/>
      <c r="K1" s="1289"/>
    </row>
    <row r="2" ht="18.75" spans="1:11">
      <c r="A2" s="1288"/>
      <c r="B2" s="1290" t="s">
        <v>216</v>
      </c>
      <c r="C2" s="1290"/>
      <c r="D2" s="1290"/>
      <c r="E2" s="1290"/>
      <c r="F2" s="1290"/>
      <c r="G2" s="1290"/>
      <c r="H2" s="1290"/>
      <c r="I2" s="1290"/>
      <c r="J2" s="1290"/>
      <c r="K2" s="1290"/>
    </row>
    <row r="3" ht="18.75" spans="1:11">
      <c r="A3" s="1288"/>
      <c r="B3" s="1290"/>
      <c r="C3" s="1290"/>
      <c r="D3" s="1290"/>
      <c r="E3" s="1290"/>
      <c r="F3" s="1290"/>
      <c r="G3" s="1290"/>
      <c r="H3" s="1290"/>
      <c r="I3" s="1290"/>
      <c r="J3" s="1290"/>
      <c r="K3" s="1290"/>
    </row>
    <row r="4" spans="1:11">
      <c r="A4" s="1288"/>
      <c r="B4" s="1291" t="s">
        <v>217</v>
      </c>
      <c r="C4" s="1291"/>
      <c r="D4" s="1291"/>
      <c r="E4" s="1291"/>
      <c r="F4" s="1291"/>
      <c r="G4" s="1291"/>
      <c r="H4" s="1291"/>
      <c r="I4" s="1291"/>
      <c r="J4" s="1291"/>
      <c r="K4" s="1291"/>
    </row>
    <row r="5" ht="27.75" spans="6:12">
      <c r="F5" s="780" t="s">
        <v>1694</v>
      </c>
      <c r="L5" s="649"/>
    </row>
    <row r="6" ht="72.75" spans="1:15">
      <c r="A6" s="1292" t="s">
        <v>1695</v>
      </c>
      <c r="B6" s="1293" t="s">
        <v>1696</v>
      </c>
      <c r="C6" s="1293" t="s">
        <v>1697</v>
      </c>
      <c r="D6" s="1293" t="s">
        <v>1698</v>
      </c>
      <c r="E6" s="1293" t="s">
        <v>1699</v>
      </c>
      <c r="F6" s="1294" t="s">
        <v>1700</v>
      </c>
      <c r="G6" s="1294" t="s">
        <v>1701</v>
      </c>
      <c r="H6" s="1294" t="s">
        <v>1702</v>
      </c>
      <c r="I6" s="1293" t="s">
        <v>1703</v>
      </c>
      <c r="J6" s="1293" t="s">
        <v>1704</v>
      </c>
      <c r="K6" s="1293" t="s">
        <v>1705</v>
      </c>
      <c r="L6" s="1293" t="s">
        <v>1706</v>
      </c>
      <c r="M6" s="1293" t="s">
        <v>1707</v>
      </c>
      <c r="N6" s="1293" t="s">
        <v>1708</v>
      </c>
      <c r="O6" s="1297" t="s">
        <v>1709</v>
      </c>
    </row>
    <row r="7" ht="18" spans="1:15">
      <c r="A7" s="1295" t="s">
        <v>1356</v>
      </c>
      <c r="B7" s="1296">
        <v>105.0218</v>
      </c>
      <c r="C7" s="1296">
        <v>105.0218</v>
      </c>
      <c r="D7" s="1296">
        <v>105.0218</v>
      </c>
      <c r="E7" s="1296">
        <v>123.6778</v>
      </c>
      <c r="F7" s="1296">
        <v>147.32</v>
      </c>
      <c r="G7" s="1296">
        <v>157.725</v>
      </c>
      <c r="H7" s="1296">
        <v>157.725</v>
      </c>
      <c r="I7" s="1296">
        <v>195.7684</v>
      </c>
      <c r="J7" s="1296">
        <v>221.4204</v>
      </c>
      <c r="K7" s="1296">
        <v>331.4908</v>
      </c>
      <c r="L7" s="1296">
        <v>231.024</v>
      </c>
      <c r="M7" s="1296">
        <v>139.1538</v>
      </c>
      <c r="N7" s="1296">
        <v>227.9712</v>
      </c>
      <c r="O7" s="1296">
        <v>157.725</v>
      </c>
    </row>
    <row r="8" ht="18" spans="1:15">
      <c r="A8" s="1295" t="s">
        <v>1357</v>
      </c>
      <c r="B8" s="1296">
        <v>109.5056</v>
      </c>
      <c r="C8" s="1296">
        <v>111.7952</v>
      </c>
      <c r="D8" s="1296">
        <v>114.4664</v>
      </c>
      <c r="E8" s="1296">
        <v>144.793</v>
      </c>
      <c r="F8" s="1296">
        <v>169.1984</v>
      </c>
      <c r="G8" s="1296">
        <v>179.243</v>
      </c>
      <c r="H8" s="1296">
        <v>179.243</v>
      </c>
      <c r="I8" s="1296">
        <v>218.1556</v>
      </c>
      <c r="J8" s="1296">
        <v>251.3124</v>
      </c>
      <c r="K8" s="1296">
        <v>400.1894</v>
      </c>
      <c r="L8" s="1296">
        <v>262.1774</v>
      </c>
      <c r="M8" s="1296">
        <v>161.3078</v>
      </c>
      <c r="N8" s="1296">
        <v>275.438</v>
      </c>
      <c r="O8" s="1296">
        <v>179.243</v>
      </c>
    </row>
    <row r="9" ht="18" spans="1:15">
      <c r="A9" s="1295" t="s">
        <v>1358</v>
      </c>
      <c r="B9" s="1296">
        <v>124.148</v>
      </c>
      <c r="C9" s="1296">
        <v>127.858</v>
      </c>
      <c r="D9" s="1296">
        <v>131.1864</v>
      </c>
      <c r="E9" s="1296">
        <v>167.8836</v>
      </c>
      <c r="F9" s="1296">
        <v>200.0874</v>
      </c>
      <c r="G9" s="1296">
        <v>197.1608</v>
      </c>
      <c r="H9" s="1296">
        <v>197.1608</v>
      </c>
      <c r="I9" s="1296">
        <v>242.4334</v>
      </c>
      <c r="J9" s="1296">
        <v>285.2044</v>
      </c>
      <c r="K9" s="1296">
        <v>472.888</v>
      </c>
      <c r="L9" s="1296">
        <v>297.3308</v>
      </c>
      <c r="M9" s="1296">
        <v>187.4618</v>
      </c>
      <c r="N9" s="1296">
        <v>326.8942</v>
      </c>
      <c r="O9" s="1296">
        <v>200.2136</v>
      </c>
    </row>
    <row r="10" ht="18" spans="1:15">
      <c r="A10" s="1295" t="s">
        <v>1359</v>
      </c>
      <c r="B10" s="1296">
        <v>138.7798</v>
      </c>
      <c r="C10" s="1296">
        <v>143.9208</v>
      </c>
      <c r="D10" s="1296">
        <v>147.9064</v>
      </c>
      <c r="E10" s="1296">
        <v>190.9636</v>
      </c>
      <c r="F10" s="1296">
        <v>230.9764</v>
      </c>
      <c r="G10" s="1296">
        <v>215.068</v>
      </c>
      <c r="H10" s="1296">
        <v>215.068</v>
      </c>
      <c r="I10" s="1296">
        <v>266.7112</v>
      </c>
      <c r="J10" s="1296">
        <v>319.0964</v>
      </c>
      <c r="K10" s="1296">
        <v>545.5866</v>
      </c>
      <c r="L10" s="1296">
        <v>332.4842</v>
      </c>
      <c r="M10" s="1296">
        <v>213.6052</v>
      </c>
      <c r="N10" s="1296">
        <v>378.361</v>
      </c>
      <c r="O10" s="1296">
        <v>221.1736</v>
      </c>
    </row>
    <row r="11" ht="18" spans="1:15">
      <c r="A11" s="1295" t="s">
        <v>1360</v>
      </c>
      <c r="B11" s="1296">
        <v>147.3378</v>
      </c>
      <c r="C11" s="1296">
        <v>158.7116</v>
      </c>
      <c r="D11" s="1296">
        <v>163.3438</v>
      </c>
      <c r="E11" s="1296">
        <v>211.9978</v>
      </c>
      <c r="F11" s="1296">
        <v>261.8548</v>
      </c>
      <c r="G11" s="1296">
        <v>242.8438</v>
      </c>
      <c r="H11" s="1296">
        <v>242.8438</v>
      </c>
      <c r="I11" s="1296">
        <v>288.8796</v>
      </c>
      <c r="J11" s="1296">
        <v>352.9884</v>
      </c>
      <c r="K11" s="1296">
        <v>618.2852</v>
      </c>
      <c r="L11" s="1296">
        <v>367.6376</v>
      </c>
      <c r="M11" s="1296">
        <v>239.7592</v>
      </c>
      <c r="N11" s="1296">
        <v>429.8278</v>
      </c>
      <c r="O11" s="1296">
        <v>243.183</v>
      </c>
    </row>
    <row r="12" ht="18" spans="1:15">
      <c r="A12" s="1295" t="s">
        <v>1361</v>
      </c>
      <c r="B12" s="1296">
        <v>162.9236</v>
      </c>
      <c r="C12" s="1296">
        <v>175.0182</v>
      </c>
      <c r="D12" s="1296">
        <v>180.0638</v>
      </c>
      <c r="E12" s="1296">
        <v>230.7318</v>
      </c>
      <c r="F12" s="1296">
        <v>300.2486</v>
      </c>
      <c r="G12" s="1296">
        <v>270.6196</v>
      </c>
      <c r="H12" s="1296">
        <v>270.6196</v>
      </c>
      <c r="I12" s="1296">
        <v>325.5912</v>
      </c>
      <c r="J12" s="1296">
        <v>399.2188</v>
      </c>
      <c r="K12" s="1296">
        <v>746.2946</v>
      </c>
      <c r="L12" s="1296">
        <v>415.6806</v>
      </c>
      <c r="M12" s="1296">
        <v>273.5452</v>
      </c>
      <c r="N12" s="1296">
        <v>518.5748</v>
      </c>
      <c r="O12" s="1296">
        <v>267.7046</v>
      </c>
    </row>
    <row r="13" ht="18" spans="1:15">
      <c r="A13" s="1295" t="s">
        <v>1362</v>
      </c>
      <c r="B13" s="1296">
        <v>178.52</v>
      </c>
      <c r="C13" s="1296">
        <v>191.3354</v>
      </c>
      <c r="D13" s="1296">
        <v>196.7838</v>
      </c>
      <c r="E13" s="1296">
        <v>249.4552</v>
      </c>
      <c r="F13" s="1296">
        <v>338.6318</v>
      </c>
      <c r="G13" s="1296">
        <v>298.406</v>
      </c>
      <c r="H13" s="1296">
        <v>298.406</v>
      </c>
      <c r="I13" s="1296">
        <v>362.3134</v>
      </c>
      <c r="J13" s="1296">
        <v>445.4492</v>
      </c>
      <c r="K13" s="1296">
        <v>874.304</v>
      </c>
      <c r="L13" s="1296">
        <v>463.7236</v>
      </c>
      <c r="M13" s="1296">
        <v>307.3312</v>
      </c>
      <c r="N13" s="1296">
        <v>607.3324</v>
      </c>
      <c r="O13" s="1296">
        <v>292.2262</v>
      </c>
    </row>
    <row r="14" ht="18" spans="1:15">
      <c r="A14" s="1295" t="s">
        <v>1363</v>
      </c>
      <c r="B14" s="1296">
        <v>194.1058</v>
      </c>
      <c r="C14" s="1296">
        <v>207.6526</v>
      </c>
      <c r="D14" s="1296">
        <v>213.5038</v>
      </c>
      <c r="E14" s="1296">
        <v>268.1786</v>
      </c>
      <c r="F14" s="1296">
        <v>377.015</v>
      </c>
      <c r="G14" s="1296">
        <v>326.1818</v>
      </c>
      <c r="H14" s="1296">
        <v>326.1818</v>
      </c>
      <c r="I14" s="1296">
        <v>399.025</v>
      </c>
      <c r="J14" s="1296">
        <v>491.6796</v>
      </c>
      <c r="K14" s="1296">
        <v>1002.324</v>
      </c>
      <c r="L14" s="1296">
        <v>511.7772</v>
      </c>
      <c r="M14" s="1296">
        <v>341.1066</v>
      </c>
      <c r="N14" s="1296">
        <v>696.09</v>
      </c>
      <c r="O14" s="1296">
        <v>316.7478</v>
      </c>
    </row>
    <row r="15" ht="18" spans="1:15">
      <c r="A15" s="1295" t="s">
        <v>1364</v>
      </c>
      <c r="B15" s="1296">
        <v>209.7022</v>
      </c>
      <c r="C15" s="1296">
        <v>223.9698</v>
      </c>
      <c r="D15" s="1296">
        <v>230.2238</v>
      </c>
      <c r="E15" s="1296">
        <v>286.9126</v>
      </c>
      <c r="F15" s="1296">
        <v>415.4088</v>
      </c>
      <c r="G15" s="1296">
        <v>353.9576</v>
      </c>
      <c r="H15" s="1296">
        <v>353.9576</v>
      </c>
      <c r="I15" s="1296">
        <v>435.7472</v>
      </c>
      <c r="J15" s="1296">
        <v>537.91</v>
      </c>
      <c r="K15" s="1296">
        <v>1130.3334</v>
      </c>
      <c r="L15" s="1296">
        <v>559.8202</v>
      </c>
      <c r="M15" s="1296">
        <v>374.8926</v>
      </c>
      <c r="N15" s="1296">
        <v>784.837</v>
      </c>
      <c r="O15" s="1296">
        <v>341.2694</v>
      </c>
    </row>
    <row r="16" ht="18" spans="1:15">
      <c r="A16" s="1295" t="s">
        <v>1365</v>
      </c>
      <c r="B16" s="1296">
        <v>225.2986</v>
      </c>
      <c r="C16" s="1296">
        <v>240.287</v>
      </c>
      <c r="D16" s="1296">
        <v>246.9332</v>
      </c>
      <c r="E16" s="1296">
        <v>305.636</v>
      </c>
      <c r="F16" s="1296">
        <v>453.792</v>
      </c>
      <c r="G16" s="1296">
        <v>381.7334</v>
      </c>
      <c r="H16" s="1296">
        <v>381.7334</v>
      </c>
      <c r="I16" s="1296">
        <v>472.4694</v>
      </c>
      <c r="J16" s="1296">
        <v>584.1404</v>
      </c>
      <c r="K16" s="1296">
        <v>1258.3428</v>
      </c>
      <c r="L16" s="1296">
        <v>607.8632</v>
      </c>
      <c r="M16" s="1296">
        <v>408.6786</v>
      </c>
      <c r="N16" s="1296">
        <v>873.5946</v>
      </c>
      <c r="O16" s="1296">
        <v>365.791</v>
      </c>
    </row>
    <row r="17" ht="18" spans="1:15">
      <c r="A17" s="1295" t="s">
        <v>1366</v>
      </c>
      <c r="B17" s="1296">
        <v>244.022</v>
      </c>
      <c r="C17" s="1296">
        <v>253.3076</v>
      </c>
      <c r="D17" s="1296">
        <v>260.452</v>
      </c>
      <c r="E17" s="1296">
        <v>326.7974</v>
      </c>
      <c r="F17" s="1296">
        <v>486.4618</v>
      </c>
      <c r="G17" s="1296">
        <v>413.0602</v>
      </c>
      <c r="H17" s="1296">
        <v>414.3958</v>
      </c>
      <c r="I17" s="1296">
        <v>498.369</v>
      </c>
      <c r="J17" s="1296">
        <v>615.4566</v>
      </c>
      <c r="K17" s="1296">
        <v>1318.7136</v>
      </c>
      <c r="L17" s="1296">
        <v>640.3136</v>
      </c>
      <c r="M17" s="1296">
        <v>449.2592</v>
      </c>
      <c r="N17" s="1296">
        <v>916.4966</v>
      </c>
      <c r="O17" s="1296">
        <v>398.6972</v>
      </c>
    </row>
    <row r="18" ht="18" spans="1:15">
      <c r="A18" s="1295" t="s">
        <v>1367</v>
      </c>
      <c r="B18" s="1296">
        <v>262.756</v>
      </c>
      <c r="C18" s="1296">
        <v>266.3282</v>
      </c>
      <c r="D18" s="1296">
        <v>273.9602</v>
      </c>
      <c r="E18" s="1296">
        <v>347.9482</v>
      </c>
      <c r="F18" s="1296">
        <v>519.121</v>
      </c>
      <c r="G18" s="1296">
        <v>444.387</v>
      </c>
      <c r="H18" s="1296">
        <v>447.0476</v>
      </c>
      <c r="I18" s="1296">
        <v>524.2792</v>
      </c>
      <c r="J18" s="1296">
        <v>646.7728</v>
      </c>
      <c r="K18" s="1296">
        <v>1379.0844</v>
      </c>
      <c r="L18" s="1296">
        <v>672.7746</v>
      </c>
      <c r="M18" s="1296">
        <v>489.8398</v>
      </c>
      <c r="N18" s="1296">
        <v>959.3986</v>
      </c>
      <c r="O18" s="1296">
        <v>431.6034</v>
      </c>
    </row>
    <row r="19" ht="18" spans="1:15">
      <c r="A19" s="1295" t="s">
        <v>1368</v>
      </c>
      <c r="B19" s="1296">
        <v>281.4794</v>
      </c>
      <c r="C19" s="1296">
        <v>279.3382</v>
      </c>
      <c r="D19" s="1296">
        <v>287.479</v>
      </c>
      <c r="E19" s="1296">
        <v>369.099</v>
      </c>
      <c r="F19" s="1296">
        <v>551.7908</v>
      </c>
      <c r="G19" s="1296">
        <v>475.7138</v>
      </c>
      <c r="H19" s="1296">
        <v>479.71</v>
      </c>
      <c r="I19" s="1296">
        <v>550.1894</v>
      </c>
      <c r="J19" s="1296">
        <v>678.089</v>
      </c>
      <c r="K19" s="1296">
        <v>1439.4552</v>
      </c>
      <c r="L19" s="1296">
        <v>705.225</v>
      </c>
      <c r="M19" s="1296">
        <v>530.4204</v>
      </c>
      <c r="N19" s="1296">
        <v>1002.3006</v>
      </c>
      <c r="O19" s="1296">
        <v>464.5096</v>
      </c>
    </row>
    <row r="20" ht="18" spans="1:15">
      <c r="A20" s="1295" t="s">
        <v>1369</v>
      </c>
      <c r="B20" s="1296">
        <v>300.2028</v>
      </c>
      <c r="C20" s="1296">
        <v>292.3588</v>
      </c>
      <c r="D20" s="1296">
        <v>300.9872</v>
      </c>
      <c r="E20" s="1296">
        <v>390.2498</v>
      </c>
      <c r="F20" s="1296">
        <v>584.45</v>
      </c>
      <c r="G20" s="1296">
        <v>507.03</v>
      </c>
      <c r="H20" s="1296">
        <v>512.3618</v>
      </c>
      <c r="I20" s="1296">
        <v>576.0996</v>
      </c>
      <c r="J20" s="1296">
        <v>709.4158</v>
      </c>
      <c r="K20" s="1296">
        <v>1499.826</v>
      </c>
      <c r="L20" s="1296">
        <v>737.6754</v>
      </c>
      <c r="M20" s="1296">
        <v>571.001</v>
      </c>
      <c r="N20" s="1296">
        <v>1045.2132</v>
      </c>
      <c r="O20" s="1296">
        <v>497.4052</v>
      </c>
    </row>
    <row r="21" ht="18" spans="1:15">
      <c r="A21" s="1295" t="s">
        <v>1370</v>
      </c>
      <c r="B21" s="1296">
        <v>318.9368</v>
      </c>
      <c r="C21" s="1296">
        <v>305.3794</v>
      </c>
      <c r="D21" s="1296">
        <v>314.506</v>
      </c>
      <c r="E21" s="1296">
        <v>411.4006</v>
      </c>
      <c r="F21" s="1296">
        <v>617.1198</v>
      </c>
      <c r="G21" s="1296">
        <v>538.3568</v>
      </c>
      <c r="H21" s="1296">
        <v>545.0136</v>
      </c>
      <c r="I21" s="1296">
        <v>602.0098</v>
      </c>
      <c r="J21" s="1296">
        <v>740.732</v>
      </c>
      <c r="K21" s="1296">
        <v>1560.1968</v>
      </c>
      <c r="L21" s="1296">
        <v>770.1258</v>
      </c>
      <c r="M21" s="1296">
        <v>611.5816</v>
      </c>
      <c r="N21" s="1296">
        <v>1088.1152</v>
      </c>
      <c r="O21" s="1296">
        <v>530.3114</v>
      </c>
    </row>
    <row r="22" ht="18" spans="1:15">
      <c r="A22" s="1295" t="s">
        <v>1371</v>
      </c>
      <c r="B22" s="1296">
        <v>337.6602</v>
      </c>
      <c r="C22" s="1296">
        <v>318.4</v>
      </c>
      <c r="D22" s="1296">
        <v>328.0142</v>
      </c>
      <c r="E22" s="1296">
        <v>432.5514</v>
      </c>
      <c r="F22" s="1296">
        <v>649.7896</v>
      </c>
      <c r="G22" s="1296">
        <v>569.6836</v>
      </c>
      <c r="H22" s="1296">
        <v>577.676</v>
      </c>
      <c r="I22" s="1296">
        <v>627.9094</v>
      </c>
      <c r="J22" s="1296">
        <v>772.0482</v>
      </c>
      <c r="K22" s="1296">
        <v>1620.5676</v>
      </c>
      <c r="L22" s="1296">
        <v>802.5868</v>
      </c>
      <c r="M22" s="1296">
        <v>652.1622</v>
      </c>
      <c r="N22" s="1296">
        <v>1131.0172</v>
      </c>
      <c r="O22" s="1296">
        <v>563.2176</v>
      </c>
    </row>
    <row r="23" ht="18" spans="1:15">
      <c r="A23" s="1295" t="s">
        <v>1372</v>
      </c>
      <c r="B23" s="1296">
        <v>356.3942</v>
      </c>
      <c r="C23" s="1296">
        <v>331.4206</v>
      </c>
      <c r="D23" s="1296">
        <v>341.5224</v>
      </c>
      <c r="E23" s="1296">
        <v>453.7022</v>
      </c>
      <c r="F23" s="1296">
        <v>682.4488</v>
      </c>
      <c r="G23" s="1296">
        <v>600.9998</v>
      </c>
      <c r="H23" s="1296">
        <v>610.3278</v>
      </c>
      <c r="I23" s="1296">
        <v>653.8196</v>
      </c>
      <c r="J23" s="1296">
        <v>803.3644</v>
      </c>
      <c r="K23" s="1296">
        <v>1680.9384</v>
      </c>
      <c r="L23" s="1296">
        <v>835.0372</v>
      </c>
      <c r="M23" s="1296">
        <v>692.7428</v>
      </c>
      <c r="N23" s="1296">
        <v>1173.9192</v>
      </c>
      <c r="O23" s="1296">
        <v>596.1238</v>
      </c>
    </row>
    <row r="24" ht="18" spans="1:15">
      <c r="A24" s="1295" t="s">
        <v>1373</v>
      </c>
      <c r="B24" s="1296">
        <v>375.1176</v>
      </c>
      <c r="C24" s="1296">
        <v>344.4412</v>
      </c>
      <c r="D24" s="1296">
        <v>355.0412</v>
      </c>
      <c r="E24" s="1296">
        <v>474.853</v>
      </c>
      <c r="F24" s="1296">
        <v>715.1186</v>
      </c>
      <c r="G24" s="1296">
        <v>632.3266</v>
      </c>
      <c r="H24" s="1296">
        <v>642.9796</v>
      </c>
      <c r="I24" s="1296">
        <v>679.7298</v>
      </c>
      <c r="J24" s="1296">
        <v>834.6912</v>
      </c>
      <c r="K24" s="1296">
        <v>1741.3092</v>
      </c>
      <c r="L24" s="1296">
        <v>867.4876</v>
      </c>
      <c r="M24" s="1296">
        <v>733.3234</v>
      </c>
      <c r="N24" s="1296">
        <v>1216.8212</v>
      </c>
      <c r="O24" s="1296">
        <v>629.03</v>
      </c>
    </row>
    <row r="25" ht="18" spans="1:15">
      <c r="A25" s="1295" t="s">
        <v>1374</v>
      </c>
      <c r="B25" s="1296">
        <v>393.8516</v>
      </c>
      <c r="C25" s="1296">
        <v>357.4512</v>
      </c>
      <c r="D25" s="1296">
        <v>368.5494</v>
      </c>
      <c r="E25" s="1296">
        <v>496.0144</v>
      </c>
      <c r="F25" s="1296">
        <v>747.7778</v>
      </c>
      <c r="G25" s="1296">
        <v>663.6534</v>
      </c>
      <c r="H25" s="1296">
        <v>675.642</v>
      </c>
      <c r="I25" s="1296">
        <v>705.64</v>
      </c>
      <c r="J25" s="1296">
        <v>866.0074</v>
      </c>
      <c r="K25" s="1296">
        <v>1801.68</v>
      </c>
      <c r="L25" s="1296">
        <v>899.938</v>
      </c>
      <c r="M25" s="1296">
        <v>773.904</v>
      </c>
      <c r="N25" s="1296">
        <v>1259.7232</v>
      </c>
      <c r="O25" s="1296">
        <v>661.9362</v>
      </c>
    </row>
    <row r="26" ht="18" spans="1:15">
      <c r="A26" s="1295" t="s">
        <v>1375</v>
      </c>
      <c r="B26" s="1296">
        <v>412.575</v>
      </c>
      <c r="C26" s="1296">
        <v>370.4718</v>
      </c>
      <c r="D26" s="1296">
        <v>382.0682</v>
      </c>
      <c r="E26" s="1296">
        <v>517.1652</v>
      </c>
      <c r="F26" s="1296">
        <v>780.4476</v>
      </c>
      <c r="G26" s="1296">
        <v>694.9696</v>
      </c>
      <c r="H26" s="1296">
        <v>708.2938</v>
      </c>
      <c r="I26" s="1296">
        <v>731.5502</v>
      </c>
      <c r="J26" s="1296">
        <v>897.3236</v>
      </c>
      <c r="K26" s="1296">
        <v>1862.0508</v>
      </c>
      <c r="L26" s="1296">
        <v>932.399</v>
      </c>
      <c r="M26" s="1296">
        <v>814.4846</v>
      </c>
      <c r="N26" s="1296">
        <v>1302.6252</v>
      </c>
      <c r="O26" s="1296">
        <v>694.8424</v>
      </c>
    </row>
    <row r="27" ht="18" spans="1:15">
      <c r="A27" s="1295" t="s">
        <v>1376</v>
      </c>
      <c r="B27" s="1296">
        <v>426.3588</v>
      </c>
      <c r="C27" s="1296">
        <v>383.8952</v>
      </c>
      <c r="D27" s="1296">
        <v>395.3326</v>
      </c>
      <c r="E27" s="1296">
        <v>534.7544</v>
      </c>
      <c r="F27" s="1296">
        <v>808.5276</v>
      </c>
      <c r="G27" s="1296">
        <v>723.8478</v>
      </c>
      <c r="H27" s="1296">
        <v>722.0458</v>
      </c>
      <c r="I27" s="1296">
        <v>756.0718</v>
      </c>
      <c r="J27" s="1296">
        <v>921.7498</v>
      </c>
      <c r="K27" s="1296">
        <v>1915.1712</v>
      </c>
      <c r="L27" s="1296">
        <v>957.652</v>
      </c>
      <c r="M27" s="1296">
        <v>855.0652</v>
      </c>
      <c r="N27" s="1296">
        <v>1348.6118</v>
      </c>
      <c r="O27" s="1296">
        <v>727.632</v>
      </c>
    </row>
    <row r="28" ht="18" spans="1:15">
      <c r="A28" s="1295" t="s">
        <v>1377</v>
      </c>
      <c r="B28" s="1296">
        <v>440.132</v>
      </c>
      <c r="C28" s="1296">
        <v>397.3186</v>
      </c>
      <c r="D28" s="1296">
        <v>409.4026</v>
      </c>
      <c r="E28" s="1296">
        <v>552.3436</v>
      </c>
      <c r="F28" s="1296">
        <v>836.6076</v>
      </c>
      <c r="G28" s="1296">
        <v>755.0474</v>
      </c>
      <c r="H28" s="1296">
        <v>754.5598</v>
      </c>
      <c r="I28" s="1296">
        <v>780.604</v>
      </c>
      <c r="J28" s="1296">
        <v>946.176</v>
      </c>
      <c r="K28" s="1296">
        <v>1968.281</v>
      </c>
      <c r="L28" s="1296">
        <v>982.9156</v>
      </c>
      <c r="M28" s="1296">
        <v>895.6458</v>
      </c>
      <c r="N28" s="1296">
        <v>1394.5878</v>
      </c>
      <c r="O28" s="1296">
        <v>760.411</v>
      </c>
    </row>
    <row r="29" ht="18" spans="1:15">
      <c r="A29" s="1295" t="s">
        <v>1378</v>
      </c>
      <c r="B29" s="1296">
        <v>453.9052</v>
      </c>
      <c r="C29" s="1296">
        <v>410.742</v>
      </c>
      <c r="D29" s="1296">
        <v>423.462</v>
      </c>
      <c r="E29" s="1296">
        <v>569.9328</v>
      </c>
      <c r="F29" s="1296">
        <v>864.6982</v>
      </c>
      <c r="G29" s="1296">
        <v>786.2576</v>
      </c>
      <c r="H29" s="1296">
        <v>787.0738</v>
      </c>
      <c r="I29" s="1296">
        <v>805.1362</v>
      </c>
      <c r="J29" s="1296">
        <v>970.6022</v>
      </c>
      <c r="K29" s="1296">
        <v>2021.3908</v>
      </c>
      <c r="L29" s="1296">
        <v>1008.1686</v>
      </c>
      <c r="M29" s="1296">
        <v>936.2264</v>
      </c>
      <c r="N29" s="1296">
        <v>1440.5744</v>
      </c>
      <c r="O29" s="1296">
        <v>793.2006</v>
      </c>
    </row>
    <row r="30" ht="18" spans="1:15">
      <c r="A30" s="1295" t="s">
        <v>1379</v>
      </c>
      <c r="B30" s="1296">
        <v>467.689</v>
      </c>
      <c r="C30" s="1296">
        <v>424.1548</v>
      </c>
      <c r="D30" s="1296">
        <v>437.532</v>
      </c>
      <c r="E30" s="1296">
        <v>587.522</v>
      </c>
      <c r="F30" s="1296">
        <v>892.7782</v>
      </c>
      <c r="G30" s="1296">
        <v>817.4572</v>
      </c>
      <c r="H30" s="1296">
        <v>819.5878</v>
      </c>
      <c r="I30" s="1296">
        <v>829.6684</v>
      </c>
      <c r="J30" s="1296">
        <v>995.0284</v>
      </c>
      <c r="K30" s="1296">
        <v>2074.5006</v>
      </c>
      <c r="L30" s="1296">
        <v>1033.4322</v>
      </c>
      <c r="M30" s="1296">
        <v>976.807</v>
      </c>
      <c r="N30" s="1296">
        <v>1486.561</v>
      </c>
      <c r="O30" s="1296">
        <v>825.9902</v>
      </c>
    </row>
    <row r="31" ht="18" spans="1:15">
      <c r="A31" s="1295" t="s">
        <v>1380</v>
      </c>
      <c r="B31" s="1296">
        <v>481.4622</v>
      </c>
      <c r="C31" s="1296">
        <v>437.5782</v>
      </c>
      <c r="D31" s="1296">
        <v>451.5914</v>
      </c>
      <c r="E31" s="1296">
        <v>605.1112</v>
      </c>
      <c r="F31" s="1296">
        <v>920.8582</v>
      </c>
      <c r="G31" s="1296">
        <v>848.6674</v>
      </c>
      <c r="H31" s="1296">
        <v>852.1018</v>
      </c>
      <c r="I31" s="1296">
        <v>854.19</v>
      </c>
      <c r="J31" s="1296">
        <v>1019.4546</v>
      </c>
      <c r="K31" s="1296">
        <v>2127.6104</v>
      </c>
      <c r="L31" s="1296">
        <v>1058.6852</v>
      </c>
      <c r="M31" s="1296">
        <v>1017.3876</v>
      </c>
      <c r="N31" s="1296">
        <v>1532.537</v>
      </c>
      <c r="O31" s="1296">
        <v>858.7692</v>
      </c>
    </row>
    <row r="32" ht="18" spans="1:15">
      <c r="A32" s="1295" t="s">
        <v>1381</v>
      </c>
      <c r="B32" s="1296">
        <v>495.2354</v>
      </c>
      <c r="C32" s="1296">
        <v>451.0016</v>
      </c>
      <c r="D32" s="1296">
        <v>465.6614</v>
      </c>
      <c r="E32" s="1296">
        <v>622.711</v>
      </c>
      <c r="F32" s="1296">
        <v>948.9382</v>
      </c>
      <c r="G32" s="1296">
        <v>879.867</v>
      </c>
      <c r="H32" s="1296">
        <v>884.6158</v>
      </c>
      <c r="I32" s="1296">
        <v>878.7222</v>
      </c>
      <c r="J32" s="1296">
        <v>1043.8808</v>
      </c>
      <c r="K32" s="1296">
        <v>2180.7202</v>
      </c>
      <c r="L32" s="1296">
        <v>1083.9382</v>
      </c>
      <c r="M32" s="1296">
        <v>1057.9682</v>
      </c>
      <c r="N32" s="1296">
        <v>1578.5236</v>
      </c>
      <c r="O32" s="1296">
        <v>891.5588</v>
      </c>
    </row>
    <row r="33" ht="18" spans="1:15">
      <c r="A33" s="1295" t="s">
        <v>1382</v>
      </c>
      <c r="B33" s="1296">
        <v>509.0192</v>
      </c>
      <c r="C33" s="1296">
        <v>464.425</v>
      </c>
      <c r="D33" s="1296">
        <v>479.7208</v>
      </c>
      <c r="E33" s="1296">
        <v>640.3002</v>
      </c>
      <c r="F33" s="1296">
        <v>977.0182</v>
      </c>
      <c r="G33" s="1296">
        <v>911.0772</v>
      </c>
      <c r="H33" s="1296">
        <v>917.1298</v>
      </c>
      <c r="I33" s="1296">
        <v>903.2544</v>
      </c>
      <c r="J33" s="1296">
        <v>1068.307</v>
      </c>
      <c r="K33" s="1296">
        <v>2233.83</v>
      </c>
      <c r="L33" s="1296">
        <v>1109.2018</v>
      </c>
      <c r="M33" s="1296">
        <v>1098.5488</v>
      </c>
      <c r="N33" s="1296">
        <v>1624.4996</v>
      </c>
      <c r="O33" s="1296">
        <v>924.3484</v>
      </c>
    </row>
    <row r="34" ht="18" spans="1:15">
      <c r="A34" s="1295" t="s">
        <v>1383</v>
      </c>
      <c r="B34" s="1296">
        <v>522.7924</v>
      </c>
      <c r="C34" s="1296">
        <v>477.8378</v>
      </c>
      <c r="D34" s="1296">
        <v>493.7908</v>
      </c>
      <c r="E34" s="1296">
        <v>657.8894</v>
      </c>
      <c r="F34" s="1296">
        <v>1005.1088</v>
      </c>
      <c r="G34" s="1296">
        <v>942.2768</v>
      </c>
      <c r="H34" s="1296">
        <v>949.6332</v>
      </c>
      <c r="I34" s="1296">
        <v>927.7866</v>
      </c>
      <c r="J34" s="1296">
        <v>1092.7332</v>
      </c>
      <c r="K34" s="1296">
        <v>2286.9398</v>
      </c>
      <c r="L34" s="1296">
        <v>1134.4548</v>
      </c>
      <c r="M34" s="1296">
        <v>1139.1294</v>
      </c>
      <c r="N34" s="1296">
        <v>1670.4862</v>
      </c>
      <c r="O34" s="1296">
        <v>957.1274</v>
      </c>
    </row>
    <row r="35" ht="18" spans="1:15">
      <c r="A35" s="1295" t="s">
        <v>1384</v>
      </c>
      <c r="B35" s="1296">
        <v>536.5656</v>
      </c>
      <c r="C35" s="1296">
        <v>491.2612</v>
      </c>
      <c r="D35" s="1296">
        <v>507.8502</v>
      </c>
      <c r="E35" s="1296">
        <v>675.4786</v>
      </c>
      <c r="F35" s="1296">
        <v>1033.1888</v>
      </c>
      <c r="G35" s="1296">
        <v>973.4764</v>
      </c>
      <c r="H35" s="1296">
        <v>982.1472</v>
      </c>
      <c r="I35" s="1296">
        <v>952.3082</v>
      </c>
      <c r="J35" s="1296">
        <v>1117.1594</v>
      </c>
      <c r="K35" s="1296">
        <v>2340.0496</v>
      </c>
      <c r="L35" s="1296">
        <v>1159.7184</v>
      </c>
      <c r="M35" s="1296">
        <v>1179.71</v>
      </c>
      <c r="N35" s="1296">
        <v>1716.4622</v>
      </c>
      <c r="O35" s="1296">
        <v>989.917</v>
      </c>
    </row>
    <row r="36" ht="18" spans="1:15">
      <c r="A36" s="1295" t="s">
        <v>1385</v>
      </c>
      <c r="B36" s="1296">
        <v>550.3494</v>
      </c>
      <c r="C36" s="1296">
        <v>504.6846</v>
      </c>
      <c r="D36" s="1296">
        <v>521.9096</v>
      </c>
      <c r="E36" s="1296">
        <v>693.0678</v>
      </c>
      <c r="F36" s="1296">
        <v>1061.2688</v>
      </c>
      <c r="G36" s="1296">
        <v>1004.6866</v>
      </c>
      <c r="H36" s="1296">
        <v>1014.6612</v>
      </c>
      <c r="I36" s="1296">
        <v>976.8404</v>
      </c>
      <c r="J36" s="1296">
        <v>1141.5856</v>
      </c>
      <c r="K36" s="1296">
        <v>2393.17</v>
      </c>
      <c r="L36" s="1296">
        <v>1184.9714</v>
      </c>
      <c r="M36" s="1296">
        <v>1220.2906</v>
      </c>
      <c r="N36" s="1296">
        <v>1762.4488</v>
      </c>
      <c r="O36" s="1296">
        <v>1022.7066</v>
      </c>
    </row>
    <row r="37" ht="18" spans="1:15">
      <c r="A37" s="1295" t="s">
        <v>1386</v>
      </c>
      <c r="B37" s="1296">
        <v>564.1226</v>
      </c>
      <c r="C37" s="1296">
        <v>518.108</v>
      </c>
      <c r="D37" s="1296">
        <v>535.9796</v>
      </c>
      <c r="E37" s="1296">
        <v>710.657</v>
      </c>
      <c r="F37" s="1296">
        <v>1089.3488</v>
      </c>
      <c r="G37" s="1296">
        <v>1035.8862</v>
      </c>
      <c r="H37" s="1296">
        <v>1047.1752</v>
      </c>
      <c r="I37" s="1296">
        <v>1001.3726</v>
      </c>
      <c r="J37" s="1296">
        <v>1166.0118</v>
      </c>
      <c r="K37" s="1296">
        <v>2446.2798</v>
      </c>
      <c r="L37" s="1296">
        <v>1210.235</v>
      </c>
      <c r="M37" s="1296">
        <v>1260.8712</v>
      </c>
      <c r="N37" s="1296">
        <v>1808.4248</v>
      </c>
      <c r="O37" s="1296">
        <v>1055.4856</v>
      </c>
    </row>
    <row r="38" ht="18" spans="1:15">
      <c r="A38" s="1295" t="s">
        <v>1387</v>
      </c>
      <c r="B38" s="1296">
        <v>577.8958</v>
      </c>
      <c r="C38" s="1296">
        <v>531.5208</v>
      </c>
      <c r="D38" s="1296">
        <v>550.039</v>
      </c>
      <c r="E38" s="1296">
        <v>728.2568</v>
      </c>
      <c r="F38" s="1296">
        <v>1117.4288</v>
      </c>
      <c r="G38" s="1296">
        <v>1067.0964</v>
      </c>
      <c r="H38" s="1296">
        <v>1079.6892</v>
      </c>
      <c r="I38" s="1296">
        <v>1025.9048</v>
      </c>
      <c r="J38" s="1296">
        <v>1190.438</v>
      </c>
      <c r="K38" s="1296">
        <v>2499.3896</v>
      </c>
      <c r="L38" s="1296">
        <v>1235.488</v>
      </c>
      <c r="M38" s="1296">
        <v>1301.4518</v>
      </c>
      <c r="N38" s="1296">
        <v>1854.4114</v>
      </c>
      <c r="O38" s="1296">
        <v>1088.2752</v>
      </c>
    </row>
    <row r="39" ht="18" spans="1:15">
      <c r="A39" s="1295" t="s">
        <v>1388</v>
      </c>
      <c r="B39" s="1296">
        <v>591.6796</v>
      </c>
      <c r="C39" s="1296">
        <v>544.9442</v>
      </c>
      <c r="D39" s="1296">
        <v>564.109</v>
      </c>
      <c r="E39" s="1296">
        <v>745.846</v>
      </c>
      <c r="F39" s="1296">
        <v>1145.5194</v>
      </c>
      <c r="G39" s="1296">
        <v>1098.296</v>
      </c>
      <c r="H39" s="1296">
        <v>1112.2032</v>
      </c>
      <c r="I39" s="1296">
        <v>1050.4264</v>
      </c>
      <c r="J39" s="1296">
        <v>1214.8642</v>
      </c>
      <c r="K39" s="1296">
        <v>2552.4994</v>
      </c>
      <c r="L39" s="1296">
        <v>1260.7516</v>
      </c>
      <c r="M39" s="1296">
        <v>1342.0324</v>
      </c>
      <c r="N39" s="1296">
        <v>1900.3874</v>
      </c>
      <c r="O39" s="1296">
        <v>1121.0648</v>
      </c>
    </row>
    <row r="40" ht="18" spans="1:15">
      <c r="A40" s="1295" t="s">
        <v>1389</v>
      </c>
      <c r="B40" s="1296">
        <v>605.4528</v>
      </c>
      <c r="C40" s="1296">
        <v>558.3676</v>
      </c>
      <c r="D40" s="1296">
        <v>578.1684</v>
      </c>
      <c r="E40" s="1296">
        <v>763.4352</v>
      </c>
      <c r="F40" s="1296">
        <v>1173.5994</v>
      </c>
      <c r="G40" s="1296">
        <v>1129.5062</v>
      </c>
      <c r="H40" s="1296">
        <v>1144.7172</v>
      </c>
      <c r="I40" s="1296">
        <v>1074.9586</v>
      </c>
      <c r="J40" s="1296">
        <v>1239.2904</v>
      </c>
      <c r="K40" s="1296">
        <v>2605.6092</v>
      </c>
      <c r="L40" s="1296">
        <v>1286.0046</v>
      </c>
      <c r="M40" s="1296">
        <v>1382.613</v>
      </c>
      <c r="N40" s="1296">
        <v>1946.374</v>
      </c>
      <c r="O40" s="1296">
        <v>1153.8438</v>
      </c>
    </row>
    <row r="41" ht="18" spans="1:15">
      <c r="A41" s="1295" t="s">
        <v>1390</v>
      </c>
      <c r="B41" s="1296">
        <v>619.2366</v>
      </c>
      <c r="C41" s="1296">
        <v>571.791</v>
      </c>
      <c r="D41" s="1296">
        <v>592.2384</v>
      </c>
      <c r="E41" s="1296">
        <v>781.0244</v>
      </c>
      <c r="F41" s="1296">
        <v>1201.6794</v>
      </c>
      <c r="G41" s="1296">
        <v>1160.7058</v>
      </c>
      <c r="H41" s="1296">
        <v>1177.2312</v>
      </c>
      <c r="I41" s="1296">
        <v>1099.4908</v>
      </c>
      <c r="J41" s="1296">
        <v>1263.7166</v>
      </c>
      <c r="K41" s="1296">
        <v>2658.719</v>
      </c>
      <c r="L41" s="1296">
        <v>1311.2682</v>
      </c>
      <c r="M41" s="1296">
        <v>1423.1936</v>
      </c>
      <c r="N41" s="1296">
        <v>1992.35</v>
      </c>
      <c r="O41" s="1296">
        <v>1186.6334</v>
      </c>
    </row>
    <row r="42" ht="18" spans="1:15">
      <c r="A42" s="1295" t="s">
        <v>1391</v>
      </c>
      <c r="B42" s="1296">
        <v>633.0098</v>
      </c>
      <c r="C42" s="1296">
        <v>585.2038</v>
      </c>
      <c r="D42" s="1296">
        <v>606.2978</v>
      </c>
      <c r="E42" s="1296">
        <v>798.6136</v>
      </c>
      <c r="F42" s="1296">
        <v>1229.7594</v>
      </c>
      <c r="G42" s="1296">
        <v>1191.916</v>
      </c>
      <c r="H42" s="1296">
        <v>1209.7452</v>
      </c>
      <c r="I42" s="1296">
        <v>1124.023</v>
      </c>
      <c r="J42" s="1296">
        <v>1288.1428</v>
      </c>
      <c r="K42" s="1296">
        <v>2711.8288</v>
      </c>
      <c r="L42" s="1296">
        <v>1336.5212</v>
      </c>
      <c r="M42" s="1296">
        <v>1463.7742</v>
      </c>
      <c r="N42" s="1296">
        <v>2038.3366</v>
      </c>
      <c r="O42" s="1296">
        <v>1219.423</v>
      </c>
    </row>
    <row r="43" ht="18" spans="1:15">
      <c r="A43" s="1295" t="s">
        <v>1392</v>
      </c>
      <c r="B43" s="1296">
        <v>646.783</v>
      </c>
      <c r="C43" s="1296">
        <v>598.6272</v>
      </c>
      <c r="D43" s="1296">
        <v>620.3678</v>
      </c>
      <c r="E43" s="1296">
        <v>816.2028</v>
      </c>
      <c r="F43" s="1296">
        <v>1257.8394</v>
      </c>
      <c r="G43" s="1296">
        <v>1223.1156</v>
      </c>
      <c r="H43" s="1296">
        <v>1242.2486</v>
      </c>
      <c r="I43" s="1296">
        <v>1148.5446</v>
      </c>
      <c r="J43" s="1296">
        <v>1312.569</v>
      </c>
      <c r="K43" s="1296">
        <v>2764.9386</v>
      </c>
      <c r="L43" s="1296">
        <v>1361.7742</v>
      </c>
      <c r="M43" s="1296">
        <v>1504.3548</v>
      </c>
      <c r="N43" s="1296">
        <v>2084.3126</v>
      </c>
      <c r="O43" s="1296">
        <v>1252.202</v>
      </c>
    </row>
    <row r="44" ht="18" spans="1:15">
      <c r="A44" s="1295" t="s">
        <v>1393</v>
      </c>
      <c r="B44" s="1296">
        <v>660.5668</v>
      </c>
      <c r="C44" s="1296">
        <v>612.0506</v>
      </c>
      <c r="D44" s="1296">
        <v>634.4272</v>
      </c>
      <c r="E44" s="1296">
        <v>833.8026</v>
      </c>
      <c r="F44" s="1296">
        <v>1285.93</v>
      </c>
      <c r="G44" s="1296">
        <v>1254.3258</v>
      </c>
      <c r="H44" s="1296">
        <v>1274.7626</v>
      </c>
      <c r="I44" s="1296">
        <v>1173.0768</v>
      </c>
      <c r="J44" s="1296">
        <v>1336.9952</v>
      </c>
      <c r="K44" s="1296">
        <v>2818.059</v>
      </c>
      <c r="L44" s="1296">
        <v>1387.0378</v>
      </c>
      <c r="M44" s="1296">
        <v>1544.9354</v>
      </c>
      <c r="N44" s="1296">
        <v>2130.2992</v>
      </c>
      <c r="O44" s="1296">
        <v>1284.9916</v>
      </c>
    </row>
    <row r="45" ht="18" spans="1:15">
      <c r="A45" s="1295" t="s">
        <v>1394</v>
      </c>
      <c r="B45" s="1296">
        <v>674.34</v>
      </c>
      <c r="C45" s="1296">
        <v>625.474</v>
      </c>
      <c r="D45" s="1296">
        <v>648.4972</v>
      </c>
      <c r="E45" s="1296">
        <v>851.3918</v>
      </c>
      <c r="F45" s="1296">
        <v>1314.01</v>
      </c>
      <c r="G45" s="1296">
        <v>1285.5254</v>
      </c>
      <c r="H45" s="1296">
        <v>1307.2766</v>
      </c>
      <c r="I45" s="1296">
        <v>1197.609</v>
      </c>
      <c r="J45" s="1296">
        <v>1361.4214</v>
      </c>
      <c r="K45" s="1296">
        <v>2871.1688</v>
      </c>
      <c r="L45" s="1296">
        <v>1412.2908</v>
      </c>
      <c r="M45" s="1296">
        <v>1585.516</v>
      </c>
      <c r="N45" s="1296">
        <v>2176.2752</v>
      </c>
      <c r="O45" s="1296">
        <v>1317.7812</v>
      </c>
    </row>
    <row r="46" ht="18" spans="1:15">
      <c r="A46" s="1295" t="s">
        <v>1395</v>
      </c>
      <c r="B46" s="1296">
        <v>688.1132</v>
      </c>
      <c r="C46" s="1296">
        <v>638.8868</v>
      </c>
      <c r="D46" s="1296">
        <v>662.5566</v>
      </c>
      <c r="E46" s="1296">
        <v>868.981</v>
      </c>
      <c r="F46" s="1296">
        <v>1342.09</v>
      </c>
      <c r="G46" s="1296">
        <v>1316.725</v>
      </c>
      <c r="H46" s="1296">
        <v>1339.7906</v>
      </c>
      <c r="I46" s="1296">
        <v>1222.1412</v>
      </c>
      <c r="J46" s="1296">
        <v>1385.8476</v>
      </c>
      <c r="K46" s="1296">
        <v>2924.2786</v>
      </c>
      <c r="L46" s="1296">
        <v>1437.5544</v>
      </c>
      <c r="M46" s="1296">
        <v>1626.0966</v>
      </c>
      <c r="N46" s="1296">
        <v>2222.2618</v>
      </c>
      <c r="O46" s="1296">
        <v>1350.5708</v>
      </c>
    </row>
    <row r="47" ht="18" spans="1:15">
      <c r="A47" s="1295">
        <v>20.5</v>
      </c>
      <c r="B47" s="1296">
        <v>684.7992</v>
      </c>
      <c r="C47" s="1296">
        <v>638.7316</v>
      </c>
      <c r="D47" s="1296">
        <v>662.571</v>
      </c>
      <c r="E47" s="1296">
        <v>865.0522</v>
      </c>
      <c r="F47" s="1296">
        <v>1339.2922</v>
      </c>
      <c r="G47" s="1296">
        <v>1305.461</v>
      </c>
      <c r="H47" s="1296">
        <v>1327.9012</v>
      </c>
      <c r="I47" s="1296">
        <v>1213.559</v>
      </c>
      <c r="J47" s="1296">
        <v>1374.1172</v>
      </c>
      <c r="K47" s="1296">
        <v>2893.0124</v>
      </c>
      <c r="L47" s="1296">
        <v>1426.6296</v>
      </c>
      <c r="M47" s="1296">
        <v>1616.7088</v>
      </c>
      <c r="N47" s="1296">
        <v>2208.5704</v>
      </c>
      <c r="O47" s="1296">
        <v>1338.4906</v>
      </c>
    </row>
    <row r="48" ht="18" spans="1:15">
      <c r="A48" s="1295">
        <v>21</v>
      </c>
      <c r="B48" s="1296">
        <v>698.6572</v>
      </c>
      <c r="C48" s="1296">
        <v>653.8086</v>
      </c>
      <c r="D48" s="1296">
        <v>678.7504</v>
      </c>
      <c r="E48" s="1296">
        <v>885.408</v>
      </c>
      <c r="F48" s="1296">
        <v>1371.4638</v>
      </c>
      <c r="G48" s="1296">
        <v>1334.6042</v>
      </c>
      <c r="H48" s="1296">
        <v>1357.2988</v>
      </c>
      <c r="I48" s="1296">
        <v>1243.0944</v>
      </c>
      <c r="J48" s="1296">
        <v>1406.928</v>
      </c>
      <c r="K48" s="1296">
        <v>2966.612</v>
      </c>
      <c r="L48" s="1296">
        <v>1460.6912</v>
      </c>
      <c r="M48" s="1296">
        <v>1656.0704</v>
      </c>
      <c r="N48" s="1296">
        <v>2264.7542</v>
      </c>
      <c r="O48" s="1296">
        <v>1368.1002</v>
      </c>
    </row>
    <row r="49" ht="18" spans="1:15">
      <c r="A49" s="1295">
        <v>21.5</v>
      </c>
      <c r="B49" s="1296">
        <v>712.5152</v>
      </c>
      <c r="C49" s="1296">
        <v>668.8962</v>
      </c>
      <c r="D49" s="1296">
        <v>694.9404</v>
      </c>
      <c r="E49" s="1296">
        <v>905.7532</v>
      </c>
      <c r="F49" s="1296">
        <v>1403.646</v>
      </c>
      <c r="G49" s="1296">
        <v>1363.7368</v>
      </c>
      <c r="H49" s="1296">
        <v>1386.6858</v>
      </c>
      <c r="I49" s="1296">
        <v>1272.6404</v>
      </c>
      <c r="J49" s="1296">
        <v>1439.7282</v>
      </c>
      <c r="K49" s="1296">
        <v>3040.2116</v>
      </c>
      <c r="L49" s="1296">
        <v>1494.7528</v>
      </c>
      <c r="M49" s="1296">
        <v>1695.432</v>
      </c>
      <c r="N49" s="1296">
        <v>2320.938</v>
      </c>
      <c r="O49" s="1296">
        <v>1397.6992</v>
      </c>
    </row>
    <row r="50" ht="18" spans="1:15">
      <c r="A50" s="1295">
        <v>22</v>
      </c>
      <c r="B50" s="1296">
        <v>726.3732</v>
      </c>
      <c r="C50" s="1296">
        <v>683.9732</v>
      </c>
      <c r="D50" s="1296">
        <v>711.1304</v>
      </c>
      <c r="E50" s="1296">
        <v>926.0984</v>
      </c>
      <c r="F50" s="1296">
        <v>1435.8282</v>
      </c>
      <c r="G50" s="1296">
        <v>1392.88</v>
      </c>
      <c r="H50" s="1296">
        <v>1416.0728</v>
      </c>
      <c r="I50" s="1296">
        <v>1302.1864</v>
      </c>
      <c r="J50" s="1296">
        <v>1472.539</v>
      </c>
      <c r="K50" s="1296">
        <v>3113.8112</v>
      </c>
      <c r="L50" s="1296">
        <v>1528.8038</v>
      </c>
      <c r="M50" s="1296">
        <v>1734.7936</v>
      </c>
      <c r="N50" s="1296">
        <v>2377.1218</v>
      </c>
      <c r="O50" s="1296">
        <v>1427.3088</v>
      </c>
    </row>
    <row r="51" ht="18" spans="1:15">
      <c r="A51" s="1295">
        <v>22.5</v>
      </c>
      <c r="B51" s="1296">
        <v>740.2206</v>
      </c>
      <c r="C51" s="1296">
        <v>699.0608</v>
      </c>
      <c r="D51" s="1296">
        <v>727.3098</v>
      </c>
      <c r="E51" s="1296">
        <v>946.4436</v>
      </c>
      <c r="F51" s="1296">
        <v>1467.9998</v>
      </c>
      <c r="G51" s="1296">
        <v>1422.0126</v>
      </c>
      <c r="H51" s="1296">
        <v>1445.4598</v>
      </c>
      <c r="I51" s="1296">
        <v>1331.7218</v>
      </c>
      <c r="J51" s="1296">
        <v>1505.3498</v>
      </c>
      <c r="K51" s="1296">
        <v>3187.4108</v>
      </c>
      <c r="L51" s="1296">
        <v>1562.8654</v>
      </c>
      <c r="M51" s="1296">
        <v>1774.1658</v>
      </c>
      <c r="N51" s="1296">
        <v>2433.3056</v>
      </c>
      <c r="O51" s="1296">
        <v>1456.9184</v>
      </c>
    </row>
    <row r="52" ht="18" spans="1:15">
      <c r="A52" s="1295">
        <v>23</v>
      </c>
      <c r="B52" s="1296">
        <v>754.0786</v>
      </c>
      <c r="C52" s="1296">
        <v>714.1378</v>
      </c>
      <c r="D52" s="1296">
        <v>743.4998</v>
      </c>
      <c r="E52" s="1296">
        <v>966.7888</v>
      </c>
      <c r="F52" s="1296">
        <v>1500.182</v>
      </c>
      <c r="G52" s="1296">
        <v>1451.1558</v>
      </c>
      <c r="H52" s="1296">
        <v>1474.8574</v>
      </c>
      <c r="I52" s="1296">
        <v>1361.2678</v>
      </c>
      <c r="J52" s="1296">
        <v>1538.1606</v>
      </c>
      <c r="K52" s="1296">
        <v>3261.021</v>
      </c>
      <c r="L52" s="1296">
        <v>1596.927</v>
      </c>
      <c r="M52" s="1296">
        <v>1813.5274</v>
      </c>
      <c r="N52" s="1296">
        <v>2489.4894</v>
      </c>
      <c r="O52" s="1296">
        <v>1486.528</v>
      </c>
    </row>
    <row r="53" ht="18" spans="1:15">
      <c r="A53" s="1295">
        <v>23.5</v>
      </c>
      <c r="B53" s="1296">
        <v>767.9366</v>
      </c>
      <c r="C53" s="1296">
        <v>729.2254</v>
      </c>
      <c r="D53" s="1296">
        <v>759.6792</v>
      </c>
      <c r="E53" s="1296">
        <v>987.134</v>
      </c>
      <c r="F53" s="1296">
        <v>1532.3642</v>
      </c>
      <c r="G53" s="1296">
        <v>1480.2884</v>
      </c>
      <c r="H53" s="1296">
        <v>1504.2444</v>
      </c>
      <c r="I53" s="1296">
        <v>1390.8032</v>
      </c>
      <c r="J53" s="1296">
        <v>1570.9608</v>
      </c>
      <c r="K53" s="1296">
        <v>3334.6206</v>
      </c>
      <c r="L53" s="1296">
        <v>1630.978</v>
      </c>
      <c r="M53" s="1296">
        <v>1852.889</v>
      </c>
      <c r="N53" s="1296">
        <v>2545.6732</v>
      </c>
      <c r="O53" s="1296">
        <v>1516.127</v>
      </c>
    </row>
    <row r="54" ht="18" spans="1:15">
      <c r="A54" s="1295">
        <v>24</v>
      </c>
      <c r="B54" s="1296">
        <v>781.7946</v>
      </c>
      <c r="C54" s="1296">
        <v>744.3024</v>
      </c>
      <c r="D54" s="1296">
        <v>775.8692</v>
      </c>
      <c r="E54" s="1296">
        <v>1007.4898</v>
      </c>
      <c r="F54" s="1296">
        <v>1564.5464</v>
      </c>
      <c r="G54" s="1296">
        <v>1509.4316</v>
      </c>
      <c r="H54" s="1296">
        <v>1533.6314</v>
      </c>
      <c r="I54" s="1296">
        <v>1420.3492</v>
      </c>
      <c r="J54" s="1296">
        <v>1603.7716</v>
      </c>
      <c r="K54" s="1296">
        <v>3408.2202</v>
      </c>
      <c r="L54" s="1296">
        <v>1665.0396</v>
      </c>
      <c r="M54" s="1296">
        <v>1892.2506</v>
      </c>
      <c r="N54" s="1296">
        <v>2601.857</v>
      </c>
      <c r="O54" s="1296">
        <v>1545.7366</v>
      </c>
    </row>
    <row r="55" ht="18" spans="1:15">
      <c r="A55" s="1295">
        <v>24.5</v>
      </c>
      <c r="B55" s="1296">
        <v>795.6526</v>
      </c>
      <c r="C55" s="1296">
        <v>759.39</v>
      </c>
      <c r="D55" s="1296">
        <v>792.0592</v>
      </c>
      <c r="E55" s="1296">
        <v>1027.835</v>
      </c>
      <c r="F55" s="1296">
        <v>1596.718</v>
      </c>
      <c r="G55" s="1296">
        <v>1538.5642</v>
      </c>
      <c r="H55" s="1296">
        <v>1563.0184</v>
      </c>
      <c r="I55" s="1296">
        <v>1449.8846</v>
      </c>
      <c r="J55" s="1296">
        <v>1636.5824</v>
      </c>
      <c r="K55" s="1296">
        <v>3481.8198</v>
      </c>
      <c r="L55" s="1296">
        <v>1699.1012</v>
      </c>
      <c r="M55" s="1296">
        <v>1931.6228</v>
      </c>
      <c r="N55" s="1296">
        <v>2658.0514</v>
      </c>
      <c r="O55" s="1296">
        <v>1575.3462</v>
      </c>
    </row>
    <row r="56" ht="18" spans="1:15">
      <c r="A56" s="1295">
        <v>25</v>
      </c>
      <c r="B56" s="1296">
        <v>809.5106</v>
      </c>
      <c r="C56" s="1296">
        <v>774.467</v>
      </c>
      <c r="D56" s="1296">
        <v>808.2386</v>
      </c>
      <c r="E56" s="1296">
        <v>1048.1802</v>
      </c>
      <c r="F56" s="1296">
        <v>1628.9002</v>
      </c>
      <c r="G56" s="1296">
        <v>1567.7074</v>
      </c>
      <c r="H56" s="1296">
        <v>1592.416</v>
      </c>
      <c r="I56" s="1296">
        <v>1479.4306</v>
      </c>
      <c r="J56" s="1296">
        <v>1669.3932</v>
      </c>
      <c r="K56" s="1296">
        <v>3555.4194</v>
      </c>
      <c r="L56" s="1296">
        <v>1733.1522</v>
      </c>
      <c r="M56" s="1296">
        <v>1970.9844</v>
      </c>
      <c r="N56" s="1296">
        <v>2714.2352</v>
      </c>
      <c r="O56" s="1296">
        <v>1604.9558</v>
      </c>
    </row>
    <row r="57" ht="18" spans="1:15">
      <c r="A57" s="1295">
        <v>25.5</v>
      </c>
      <c r="B57" s="1296">
        <v>823.3686</v>
      </c>
      <c r="C57" s="1296">
        <v>789.5546</v>
      </c>
      <c r="D57" s="1296">
        <v>824.4286</v>
      </c>
      <c r="E57" s="1296">
        <v>1068.5254</v>
      </c>
      <c r="F57" s="1296">
        <v>1661.0824</v>
      </c>
      <c r="G57" s="1296">
        <v>1596.84</v>
      </c>
      <c r="H57" s="1296">
        <v>1621.803</v>
      </c>
      <c r="I57" s="1296">
        <v>1508.966</v>
      </c>
      <c r="J57" s="1296">
        <v>1702.1934</v>
      </c>
      <c r="K57" s="1296">
        <v>3629.0296</v>
      </c>
      <c r="L57" s="1296">
        <v>1767.2138</v>
      </c>
      <c r="M57" s="1296">
        <v>2010.346</v>
      </c>
      <c r="N57" s="1296">
        <v>2770.419</v>
      </c>
      <c r="O57" s="1296">
        <v>1634.5548</v>
      </c>
    </row>
    <row r="58" ht="18" spans="1:15">
      <c r="A58" s="1295">
        <v>26</v>
      </c>
      <c r="B58" s="1296">
        <v>837.2266</v>
      </c>
      <c r="C58" s="1296">
        <v>804.6316</v>
      </c>
      <c r="D58" s="1296">
        <v>840.6186</v>
      </c>
      <c r="E58" s="1296">
        <v>1088.8706</v>
      </c>
      <c r="F58" s="1296">
        <v>1693.254</v>
      </c>
      <c r="G58" s="1296">
        <v>1625.9832</v>
      </c>
      <c r="H58" s="1296">
        <v>1651.19</v>
      </c>
      <c r="I58" s="1296">
        <v>1538.512</v>
      </c>
      <c r="J58" s="1296">
        <v>1735.0042</v>
      </c>
      <c r="K58" s="1296">
        <v>3702.6292</v>
      </c>
      <c r="L58" s="1296">
        <v>1801.2754</v>
      </c>
      <c r="M58" s="1296">
        <v>2049.7076</v>
      </c>
      <c r="N58" s="1296">
        <v>2826.6028</v>
      </c>
      <c r="O58" s="1296">
        <v>1664.1644</v>
      </c>
    </row>
    <row r="59" ht="18" spans="1:15">
      <c r="A59" s="1295">
        <v>26.5</v>
      </c>
      <c r="B59" s="1296">
        <v>851.0846</v>
      </c>
      <c r="C59" s="1296">
        <v>819.7192</v>
      </c>
      <c r="D59" s="1296">
        <v>856.798</v>
      </c>
      <c r="E59" s="1296">
        <v>1109.2264</v>
      </c>
      <c r="F59" s="1296">
        <v>1725.4362</v>
      </c>
      <c r="G59" s="1296">
        <v>1655.1158</v>
      </c>
      <c r="H59" s="1296">
        <v>1680.577</v>
      </c>
      <c r="I59" s="1296">
        <v>1568.0474</v>
      </c>
      <c r="J59" s="1296">
        <v>1767.815</v>
      </c>
      <c r="K59" s="1296">
        <v>3776.2288</v>
      </c>
      <c r="L59" s="1296">
        <v>1835.3264</v>
      </c>
      <c r="M59" s="1296">
        <v>2089.0798</v>
      </c>
      <c r="N59" s="1296">
        <v>2882.7866</v>
      </c>
      <c r="O59" s="1296">
        <v>1693.774</v>
      </c>
    </row>
    <row r="60" ht="18" spans="1:15">
      <c r="A60" s="1295">
        <v>27</v>
      </c>
      <c r="B60" s="1296">
        <v>864.9426</v>
      </c>
      <c r="C60" s="1296">
        <v>834.7962</v>
      </c>
      <c r="D60" s="1296">
        <v>872.988</v>
      </c>
      <c r="E60" s="1296">
        <v>1129.5716</v>
      </c>
      <c r="F60" s="1296">
        <v>1757.6184</v>
      </c>
      <c r="G60" s="1296">
        <v>1684.259</v>
      </c>
      <c r="H60" s="1296">
        <v>1709.9746</v>
      </c>
      <c r="I60" s="1296">
        <v>1597.5934</v>
      </c>
      <c r="J60" s="1296">
        <v>1800.6258</v>
      </c>
      <c r="K60" s="1296">
        <v>3849.8284</v>
      </c>
      <c r="L60" s="1296">
        <v>1869.388</v>
      </c>
      <c r="M60" s="1296">
        <v>2128.4414</v>
      </c>
      <c r="N60" s="1296">
        <v>2938.9704</v>
      </c>
      <c r="O60" s="1296">
        <v>1723.3836</v>
      </c>
    </row>
    <row r="61" ht="18" spans="1:15">
      <c r="A61" s="1295">
        <v>27.5</v>
      </c>
      <c r="B61" s="1296">
        <v>878.8006</v>
      </c>
      <c r="C61" s="1296">
        <v>849.8838</v>
      </c>
      <c r="D61" s="1296">
        <v>889.1674</v>
      </c>
      <c r="E61" s="1296">
        <v>1149.9168</v>
      </c>
      <c r="F61" s="1296">
        <v>1789.8006</v>
      </c>
      <c r="G61" s="1296">
        <v>1713.3916</v>
      </c>
      <c r="H61" s="1296">
        <v>1739.3616</v>
      </c>
      <c r="I61" s="1296">
        <v>1627.1288</v>
      </c>
      <c r="J61" s="1296">
        <v>1833.426</v>
      </c>
      <c r="K61" s="1296">
        <v>3923.428</v>
      </c>
      <c r="L61" s="1296">
        <v>1903.4496</v>
      </c>
      <c r="M61" s="1296">
        <v>2167.803</v>
      </c>
      <c r="N61" s="1296">
        <v>2995.1542</v>
      </c>
      <c r="O61" s="1296">
        <v>1752.9826</v>
      </c>
    </row>
    <row r="62" ht="18" spans="1:15">
      <c r="A62" s="1295">
        <v>28</v>
      </c>
      <c r="B62" s="1296">
        <v>892.6586</v>
      </c>
      <c r="C62" s="1296">
        <v>864.9608</v>
      </c>
      <c r="D62" s="1296">
        <v>905.3574</v>
      </c>
      <c r="E62" s="1296">
        <v>1170.262</v>
      </c>
      <c r="F62" s="1296">
        <v>1821.9722</v>
      </c>
      <c r="G62" s="1296">
        <v>1742.5348</v>
      </c>
      <c r="H62" s="1296">
        <v>1768.7486</v>
      </c>
      <c r="I62" s="1296">
        <v>1656.6748</v>
      </c>
      <c r="J62" s="1296">
        <v>1866.2368</v>
      </c>
      <c r="K62" s="1296">
        <v>3997.0382</v>
      </c>
      <c r="L62" s="1296">
        <v>1937.5006</v>
      </c>
      <c r="M62" s="1296">
        <v>2207.1646</v>
      </c>
      <c r="N62" s="1296">
        <v>3051.338</v>
      </c>
      <c r="O62" s="1296">
        <v>1782.5922</v>
      </c>
    </row>
    <row r="63" ht="18" spans="1:15">
      <c r="A63" s="1295">
        <v>28.5</v>
      </c>
      <c r="B63" s="1296">
        <v>906.506</v>
      </c>
      <c r="C63" s="1296">
        <v>880.0484</v>
      </c>
      <c r="D63" s="1296">
        <v>921.5474</v>
      </c>
      <c r="E63" s="1296">
        <v>1190.6072</v>
      </c>
      <c r="F63" s="1296">
        <v>1854.1544</v>
      </c>
      <c r="G63" s="1296">
        <v>1771.6674</v>
      </c>
      <c r="H63" s="1296">
        <v>1798.1356</v>
      </c>
      <c r="I63" s="1296">
        <v>1686.2208</v>
      </c>
      <c r="J63" s="1296">
        <v>1899.0476</v>
      </c>
      <c r="K63" s="1296">
        <v>4070.6378</v>
      </c>
      <c r="L63" s="1296">
        <v>1971.5622</v>
      </c>
      <c r="M63" s="1296">
        <v>2246.5368</v>
      </c>
      <c r="N63" s="1296">
        <v>3107.5218</v>
      </c>
      <c r="O63" s="1296">
        <v>1812.2018</v>
      </c>
    </row>
    <row r="64" ht="18" spans="1:15">
      <c r="A64" s="1295">
        <v>29</v>
      </c>
      <c r="B64" s="1296">
        <v>920.364</v>
      </c>
      <c r="C64" s="1296">
        <v>895.1254</v>
      </c>
      <c r="D64" s="1296">
        <v>937.7268</v>
      </c>
      <c r="E64" s="1296">
        <v>1210.9524</v>
      </c>
      <c r="F64" s="1296">
        <v>1886.3366</v>
      </c>
      <c r="G64" s="1296">
        <v>1800.8106</v>
      </c>
      <c r="H64" s="1296">
        <v>1827.5332</v>
      </c>
      <c r="I64" s="1296">
        <v>1715.7562</v>
      </c>
      <c r="J64" s="1296">
        <v>1931.8584</v>
      </c>
      <c r="K64" s="1296">
        <v>4144.2374</v>
      </c>
      <c r="L64" s="1296">
        <v>2005.6238</v>
      </c>
      <c r="M64" s="1296">
        <v>2285.8984</v>
      </c>
      <c r="N64" s="1296">
        <v>3163.7162</v>
      </c>
      <c r="O64" s="1296">
        <v>1841.8114</v>
      </c>
    </row>
    <row r="65" ht="18" spans="1:15">
      <c r="A65" s="1295">
        <v>29.5</v>
      </c>
      <c r="B65" s="1296">
        <v>934.222</v>
      </c>
      <c r="C65" s="1296">
        <v>910.213</v>
      </c>
      <c r="D65" s="1296">
        <v>953.9168</v>
      </c>
      <c r="E65" s="1296">
        <v>1231.3082</v>
      </c>
      <c r="F65" s="1296">
        <v>1918.5082</v>
      </c>
      <c r="G65" s="1296">
        <v>1829.9432</v>
      </c>
      <c r="H65" s="1296">
        <v>1856.9202</v>
      </c>
      <c r="I65" s="1296">
        <v>1745.3022</v>
      </c>
      <c r="J65" s="1296">
        <v>1964.6586</v>
      </c>
      <c r="K65" s="1296">
        <v>4217.837</v>
      </c>
      <c r="L65" s="1296">
        <v>2039.6854</v>
      </c>
      <c r="M65" s="1296">
        <v>2325.26</v>
      </c>
      <c r="N65" s="1296">
        <v>3219.9</v>
      </c>
      <c r="O65" s="1296">
        <v>1871.4104</v>
      </c>
    </row>
    <row r="66" ht="18.75" spans="1:15">
      <c r="A66" s="1298">
        <v>30</v>
      </c>
      <c r="B66" s="1296">
        <v>948.08</v>
      </c>
      <c r="C66" s="1296">
        <v>925.29</v>
      </c>
      <c r="D66" s="1296">
        <v>970.1068</v>
      </c>
      <c r="E66" s="1296">
        <v>1251.6534</v>
      </c>
      <c r="F66" s="1296">
        <v>1950.6904</v>
      </c>
      <c r="G66" s="1296">
        <v>1859.0864</v>
      </c>
      <c r="H66" s="1296">
        <v>1886.3072</v>
      </c>
      <c r="I66" s="1296">
        <v>1774.8376</v>
      </c>
      <c r="J66" s="1296">
        <v>1997.4694</v>
      </c>
      <c r="K66" s="1296">
        <v>4291.4472</v>
      </c>
      <c r="L66" s="1296">
        <v>2073.7364</v>
      </c>
      <c r="M66" s="1296">
        <v>2364.6216</v>
      </c>
      <c r="N66" s="1296">
        <v>3276.0838</v>
      </c>
      <c r="O66" s="1296">
        <v>1901.02</v>
      </c>
    </row>
    <row r="67" ht="18.75" spans="1:15">
      <c r="A67" s="1292" t="s">
        <v>1695</v>
      </c>
      <c r="B67" s="1299" t="s">
        <v>1710</v>
      </c>
      <c r="C67" s="1299" t="s">
        <v>1711</v>
      </c>
      <c r="D67" s="1299" t="s">
        <v>1712</v>
      </c>
      <c r="E67" s="1299" t="s">
        <v>1713</v>
      </c>
      <c r="F67" s="1299" t="s">
        <v>1714</v>
      </c>
      <c r="G67" s="1300" t="s">
        <v>1715</v>
      </c>
      <c r="H67" s="1300" t="s">
        <v>1716</v>
      </c>
      <c r="I67" s="1299" t="s">
        <v>1717</v>
      </c>
      <c r="J67" s="1299" t="s">
        <v>1718</v>
      </c>
      <c r="K67" s="1299" t="s">
        <v>1719</v>
      </c>
      <c r="L67" s="1299" t="s">
        <v>1720</v>
      </c>
      <c r="M67" s="1299" t="s">
        <v>1721</v>
      </c>
      <c r="N67" s="1299" t="s">
        <v>1722</v>
      </c>
      <c r="O67" s="1316" t="s">
        <v>1723</v>
      </c>
    </row>
    <row r="68" ht="18" spans="1:15">
      <c r="A68" s="1301" t="s">
        <v>1724</v>
      </c>
      <c r="B68" s="1302">
        <v>29.983</v>
      </c>
      <c r="C68" s="1302">
        <v>35.275</v>
      </c>
      <c r="D68" s="1302">
        <v>35.275</v>
      </c>
      <c r="E68" s="1302">
        <v>48.8935</v>
      </c>
      <c r="F68" s="1302">
        <v>62.978</v>
      </c>
      <c r="G68" s="1302">
        <v>54.889</v>
      </c>
      <c r="H68" s="1302">
        <v>54.889</v>
      </c>
      <c r="I68" s="1302">
        <v>52.558</v>
      </c>
      <c r="J68" s="1302">
        <v>59.698</v>
      </c>
      <c r="K68" s="1302">
        <v>130.825</v>
      </c>
      <c r="L68" s="1302">
        <v>64.9165</v>
      </c>
      <c r="M68" s="1302">
        <v>70.387</v>
      </c>
      <c r="N68" s="1302">
        <v>130.825</v>
      </c>
      <c r="O68" s="1302">
        <v>55.2985</v>
      </c>
    </row>
    <row r="69" ht="18.75" spans="1:15">
      <c r="A69" s="1303" t="s">
        <v>1725</v>
      </c>
      <c r="B69" s="1302">
        <v>29.983</v>
      </c>
      <c r="C69" s="1302">
        <v>31.8415</v>
      </c>
      <c r="D69" s="1302">
        <v>31.8415</v>
      </c>
      <c r="E69" s="1302">
        <v>44.263</v>
      </c>
      <c r="F69" s="1302">
        <v>57.9695</v>
      </c>
      <c r="G69" s="1302">
        <v>53.2405</v>
      </c>
      <c r="H69" s="1302">
        <v>53.2405</v>
      </c>
      <c r="I69" s="1302">
        <v>50.626</v>
      </c>
      <c r="J69" s="1302">
        <v>55.288</v>
      </c>
      <c r="K69" s="1302">
        <v>115.1905</v>
      </c>
      <c r="L69" s="1302">
        <v>61.6615</v>
      </c>
      <c r="M69" s="1302">
        <v>70.387</v>
      </c>
      <c r="N69" s="1302">
        <v>115.1905</v>
      </c>
      <c r="O69" s="1302">
        <v>54.301</v>
      </c>
    </row>
    <row r="70" ht="34" customHeight="1" spans="1:11">
      <c r="A70" s="1304" t="s">
        <v>1726</v>
      </c>
      <c r="B70" s="1305"/>
      <c r="C70" s="1305"/>
      <c r="D70" s="1305"/>
      <c r="E70" s="1305"/>
      <c r="F70" s="1305"/>
      <c r="G70" s="1305"/>
      <c r="H70" s="1305"/>
      <c r="I70" s="1305"/>
      <c r="J70" s="1305"/>
      <c r="K70" s="1305"/>
    </row>
    <row r="71" ht="31" customHeight="1" spans="1:15">
      <c r="A71" s="1306" t="s">
        <v>1727</v>
      </c>
      <c r="B71" s="1306"/>
      <c r="C71" s="1306"/>
      <c r="D71" s="1306"/>
      <c r="E71" s="1306"/>
      <c r="F71" s="1306"/>
      <c r="G71" s="1306"/>
      <c r="H71" s="1306"/>
      <c r="I71" s="1306"/>
      <c r="J71" s="1306"/>
      <c r="K71" s="1306"/>
      <c r="L71" s="1306"/>
      <c r="M71" s="1306"/>
      <c r="N71" s="1306"/>
      <c r="O71" s="1306"/>
    </row>
    <row r="72" ht="16.5" spans="1:15">
      <c r="A72" s="1306" t="s">
        <v>1728</v>
      </c>
      <c r="B72" s="1306"/>
      <c r="C72" s="1306"/>
      <c r="D72" s="1306"/>
      <c r="E72" s="1306"/>
      <c r="F72" s="1306"/>
      <c r="G72" s="1306"/>
      <c r="H72" s="1306"/>
      <c r="I72" s="1306"/>
      <c r="J72" s="1306"/>
      <c r="K72" s="1306"/>
      <c r="L72" s="1306"/>
      <c r="M72" s="1306"/>
      <c r="N72" s="1306"/>
      <c r="O72" s="1306"/>
    </row>
    <row r="73" ht="16.5" spans="1:15">
      <c r="A73" s="1306" t="s">
        <v>1729</v>
      </c>
      <c r="B73" s="1306"/>
      <c r="C73" s="1306"/>
      <c r="D73" s="1306"/>
      <c r="E73" s="1306"/>
      <c r="F73" s="1306"/>
      <c r="G73" s="1306"/>
      <c r="H73" s="1306"/>
      <c r="I73" s="1306"/>
      <c r="J73" s="1306"/>
      <c r="K73" s="1306"/>
      <c r="L73" s="1306"/>
      <c r="M73" s="1306"/>
      <c r="N73" s="1306"/>
      <c r="O73" s="1306"/>
    </row>
    <row r="74" ht="16.5" spans="1:15">
      <c r="A74" s="1307" t="s">
        <v>1730</v>
      </c>
      <c r="B74" s="1307"/>
      <c r="C74" s="1307"/>
      <c r="D74" s="1307"/>
      <c r="E74" s="1307"/>
      <c r="F74" s="1307"/>
      <c r="G74" s="1307"/>
      <c r="H74" s="1307"/>
      <c r="I74" s="1307"/>
      <c r="J74" s="1307"/>
      <c r="K74" s="1309"/>
      <c r="L74" s="1309"/>
      <c r="M74" s="1317"/>
      <c r="N74" s="1317"/>
      <c r="O74" s="1317"/>
    </row>
    <row r="75" ht="16.5" spans="1:15">
      <c r="A75" s="1307" t="s">
        <v>1731</v>
      </c>
      <c r="B75" s="1307"/>
      <c r="C75" s="1307"/>
      <c r="D75" s="1307"/>
      <c r="E75" s="1307"/>
      <c r="F75" s="1307"/>
      <c r="G75" s="1307"/>
      <c r="H75" s="1307"/>
      <c r="I75" s="1307"/>
      <c r="J75" s="1307"/>
      <c r="K75" s="1309"/>
      <c r="L75" s="1309"/>
      <c r="M75" s="1317"/>
      <c r="N75" s="1317"/>
      <c r="O75" s="1317"/>
    </row>
    <row r="76" ht="16.5" spans="1:15">
      <c r="A76" s="1307" t="s">
        <v>1732</v>
      </c>
      <c r="B76" s="1307"/>
      <c r="C76" s="1307"/>
      <c r="D76" s="1307"/>
      <c r="E76" s="1307"/>
      <c r="F76" s="1307"/>
      <c r="G76" s="1307"/>
      <c r="H76" s="1307"/>
      <c r="I76" s="1307"/>
      <c r="J76" s="1307"/>
      <c r="K76" s="1309"/>
      <c r="L76" s="1309"/>
      <c r="M76" s="1317"/>
      <c r="N76" s="1317"/>
      <c r="O76" s="1317"/>
    </row>
    <row r="77" ht="16.5" spans="1:15">
      <c r="A77" s="1307" t="s">
        <v>1733</v>
      </c>
      <c r="B77" s="1307"/>
      <c r="C77" s="1307"/>
      <c r="D77" s="1307"/>
      <c r="E77" s="1307"/>
      <c r="F77" s="1307"/>
      <c r="G77" s="1307"/>
      <c r="H77" s="1307"/>
      <c r="I77" s="1307"/>
      <c r="J77" s="1307"/>
      <c r="K77" s="1309"/>
      <c r="L77" s="1309"/>
      <c r="M77" s="1317"/>
      <c r="N77" s="1317"/>
      <c r="O77" s="1317"/>
    </row>
    <row r="78" ht="16.5" spans="1:15">
      <c r="A78" s="1307" t="s">
        <v>1734</v>
      </c>
      <c r="B78" s="1307"/>
      <c r="C78" s="1307"/>
      <c r="D78" s="1307"/>
      <c r="E78" s="1307"/>
      <c r="F78" s="1307"/>
      <c r="G78" s="1307"/>
      <c r="H78" s="1307"/>
      <c r="I78" s="1307"/>
      <c r="J78" s="1307"/>
      <c r="K78" s="1309"/>
      <c r="L78" s="1309"/>
      <c r="M78" s="1317"/>
      <c r="N78" s="1317"/>
      <c r="O78" s="1317"/>
    </row>
    <row r="79" ht="37" customHeight="1" spans="1:15">
      <c r="A79" s="1307" t="s">
        <v>1735</v>
      </c>
      <c r="B79" s="1307"/>
      <c r="C79" s="1307"/>
      <c r="D79" s="1307"/>
      <c r="E79" s="1307"/>
      <c r="F79" s="1307"/>
      <c r="G79" s="1307"/>
      <c r="H79" s="1307"/>
      <c r="I79" s="1307"/>
      <c r="J79" s="1307"/>
      <c r="K79" s="1307"/>
      <c r="L79" s="1307"/>
      <c r="M79" s="1317"/>
      <c r="N79" s="1317"/>
      <c r="O79" s="1317"/>
    </row>
    <row r="80" ht="16.5" spans="1:15">
      <c r="A80" s="1307" t="s">
        <v>1736</v>
      </c>
      <c r="B80" s="1307"/>
      <c r="C80" s="1307"/>
      <c r="D80" s="1307"/>
      <c r="E80" s="1307"/>
      <c r="F80" s="1307"/>
      <c r="G80" s="1307"/>
      <c r="H80" s="1307"/>
      <c r="I80" s="1307"/>
      <c r="J80" s="1307"/>
      <c r="K80" s="1309"/>
      <c r="L80" s="1309"/>
      <c r="M80" s="1317"/>
      <c r="N80" s="1317"/>
      <c r="O80" s="1317"/>
    </row>
    <row r="81" ht="15" customHeight="1" spans="1:15">
      <c r="A81" s="1307" t="s">
        <v>1737</v>
      </c>
      <c r="B81" s="1307"/>
      <c r="C81" s="1307"/>
      <c r="D81" s="1307"/>
      <c r="E81" s="1307"/>
      <c r="F81" s="1307"/>
      <c r="G81" s="1307"/>
      <c r="H81" s="1307"/>
      <c r="I81" s="1307"/>
      <c r="J81" s="1307"/>
      <c r="K81" s="1309"/>
      <c r="L81" s="1309"/>
      <c r="M81" s="1317"/>
      <c r="N81" s="1317"/>
      <c r="O81" s="1317"/>
    </row>
    <row r="82" ht="27" customHeight="1" spans="1:15">
      <c r="A82" s="1307" t="s">
        <v>1738</v>
      </c>
      <c r="B82" s="1307"/>
      <c r="C82" s="1307"/>
      <c r="D82" s="1307"/>
      <c r="E82" s="1307"/>
      <c r="F82" s="1307"/>
      <c r="G82" s="1307"/>
      <c r="H82" s="1307"/>
      <c r="I82" s="1307"/>
      <c r="J82" s="1307"/>
      <c r="K82" s="1309"/>
      <c r="L82" s="1309"/>
      <c r="M82" s="1282"/>
      <c r="N82" s="1282"/>
      <c r="O82" s="1282"/>
    </row>
    <row r="83" ht="21" customHeight="1" spans="1:15">
      <c r="A83" s="1307" t="s">
        <v>1739</v>
      </c>
      <c r="B83" s="1307"/>
      <c r="C83" s="1307"/>
      <c r="D83" s="1307"/>
      <c r="E83" s="1307"/>
      <c r="F83" s="1307"/>
      <c r="G83" s="1307"/>
      <c r="H83" s="1307"/>
      <c r="I83" s="1307"/>
      <c r="J83" s="1307"/>
      <c r="K83" s="1309"/>
      <c r="L83" s="1309"/>
      <c r="M83" s="1282"/>
      <c r="N83" s="1282"/>
      <c r="O83" s="1282"/>
    </row>
    <row r="84" ht="18" customHeight="1" spans="1:15">
      <c r="A84" s="1307" t="s">
        <v>1740</v>
      </c>
      <c r="B84" s="1307"/>
      <c r="C84" s="1307"/>
      <c r="D84" s="1307"/>
      <c r="E84" s="1307"/>
      <c r="F84" s="1307"/>
      <c r="G84" s="1307"/>
      <c r="H84" s="1307"/>
      <c r="I84" s="1307"/>
      <c r="J84" s="1307"/>
      <c r="K84" s="1307"/>
      <c r="L84" s="1307"/>
      <c r="M84" s="1282"/>
      <c r="N84" s="1282"/>
      <c r="O84" s="1282"/>
    </row>
    <row r="85" ht="16.5" spans="1:15">
      <c r="A85" s="1307" t="s">
        <v>1741</v>
      </c>
      <c r="B85" s="1307"/>
      <c r="C85" s="1307"/>
      <c r="D85" s="1307"/>
      <c r="E85" s="1307"/>
      <c r="F85" s="1307"/>
      <c r="G85" s="1307"/>
      <c r="H85" s="1307"/>
      <c r="I85" s="1307"/>
      <c r="J85" s="1307"/>
      <c r="K85" s="1307"/>
      <c r="L85" s="1307"/>
      <c r="M85" s="1282"/>
      <c r="N85" s="1282"/>
      <c r="O85" s="1282"/>
    </row>
    <row r="86" ht="20" customHeight="1" spans="1:15">
      <c r="A86" s="1308" t="s">
        <v>1742</v>
      </c>
      <c r="B86" s="1308"/>
      <c r="C86" s="1308"/>
      <c r="D86" s="1308"/>
      <c r="E86" s="1308"/>
      <c r="F86" s="1308"/>
      <c r="G86" s="1308"/>
      <c r="H86" s="1309"/>
      <c r="I86" s="1309"/>
      <c r="J86" s="1309"/>
      <c r="K86" s="1309"/>
      <c r="L86" s="1309"/>
      <c r="M86" s="1282"/>
      <c r="N86" s="1282"/>
      <c r="O86" s="1282"/>
    </row>
    <row r="87" ht="21" customHeight="1" spans="1:15">
      <c r="A87" s="1310" t="s">
        <v>1743</v>
      </c>
      <c r="B87" s="1311"/>
      <c r="C87" s="1310"/>
      <c r="D87" s="1310"/>
      <c r="E87" s="1310"/>
      <c r="F87" s="1310"/>
      <c r="G87" s="1312"/>
      <c r="H87" s="1312"/>
      <c r="I87" s="1312"/>
      <c r="J87" s="1312"/>
      <c r="K87" s="1312"/>
      <c r="L87" s="1312"/>
      <c r="M87" s="1318"/>
      <c r="N87" s="1318"/>
      <c r="O87" s="1319"/>
    </row>
    <row r="88" ht="28" customHeight="1" spans="1:15">
      <c r="A88" s="1310" t="s">
        <v>1744</v>
      </c>
      <c r="B88" s="1311"/>
      <c r="C88" s="1310"/>
      <c r="D88" s="1310"/>
      <c r="E88" s="1310"/>
      <c r="F88" s="1310"/>
      <c r="G88" s="1312"/>
      <c r="H88" s="1312"/>
      <c r="I88" s="1312"/>
      <c r="J88" s="1312"/>
      <c r="K88" s="1312"/>
      <c r="L88" s="1312"/>
      <c r="M88" s="1318"/>
      <c r="N88" s="1318"/>
      <c r="O88" s="1319"/>
    </row>
    <row r="89" ht="16.5" spans="1:15">
      <c r="A89" s="1310" t="s">
        <v>1745</v>
      </c>
      <c r="B89" s="1311"/>
      <c r="C89" s="1310"/>
      <c r="D89" s="1310"/>
      <c r="E89" s="1310"/>
      <c r="F89" s="1310"/>
      <c r="G89" s="1312"/>
      <c r="H89" s="1312"/>
      <c r="I89" s="1312"/>
      <c r="J89" s="1312"/>
      <c r="K89" s="1312"/>
      <c r="L89" s="1312"/>
      <c r="M89" s="1318"/>
      <c r="N89" s="1318"/>
      <c r="O89" s="1319"/>
    </row>
    <row r="90" ht="16.5" spans="1:15">
      <c r="A90" s="1313" t="s">
        <v>1746</v>
      </c>
      <c r="B90" s="1314"/>
      <c r="C90" s="1314"/>
      <c r="D90" s="1314"/>
      <c r="E90" s="1314"/>
      <c r="F90" s="1314"/>
      <c r="G90" s="1314"/>
      <c r="H90" s="1314"/>
      <c r="I90" s="1314"/>
      <c r="J90" s="1314"/>
      <c r="K90" s="1314"/>
      <c r="L90" s="1314"/>
      <c r="M90" s="1320"/>
      <c r="N90" s="1320"/>
      <c r="O90" s="1320"/>
    </row>
    <row r="91" spans="1:15">
      <c r="A91" s="1315" t="s">
        <v>1747</v>
      </c>
      <c r="B91" s="1315"/>
      <c r="C91" s="1315"/>
      <c r="D91" s="1315"/>
      <c r="E91" s="1315"/>
      <c r="F91" s="1315"/>
      <c r="G91" s="1315"/>
      <c r="H91" s="1315"/>
      <c r="I91" s="1315"/>
      <c r="J91" s="1315"/>
      <c r="K91" s="1315"/>
      <c r="L91" s="1315"/>
      <c r="M91" s="1315"/>
      <c r="N91" s="1315"/>
      <c r="O91" s="1315"/>
    </row>
    <row r="92" spans="1:11">
      <c r="A92" t="s">
        <v>814</v>
      </c>
      <c r="K92" s="1321"/>
    </row>
    <row r="93" spans="1:11">
      <c r="A93" t="s">
        <v>815</v>
      </c>
      <c r="K93" s="1321"/>
    </row>
    <row r="94" spans="1:11">
      <c r="A94" t="s">
        <v>816</v>
      </c>
      <c r="K94" s="1321"/>
    </row>
    <row r="95" spans="1:11">
      <c r="A95" t="s">
        <v>817</v>
      </c>
      <c r="K95" s="132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82"/>
      <c r="B1" s="1282"/>
      <c r="C1" s="1282"/>
      <c r="D1" s="1282"/>
      <c r="E1" s="1282"/>
      <c r="F1" s="1282"/>
      <c r="G1" s="1282"/>
      <c r="H1" s="1282"/>
      <c r="I1" s="1282"/>
      <c r="J1" s="1282"/>
      <c r="K1" s="1282"/>
      <c r="L1" s="1282"/>
      <c r="M1" s="1282"/>
      <c r="N1" s="1282"/>
      <c r="O1" s="1282"/>
      <c r="P1" s="1285" t="s">
        <v>1748</v>
      </c>
      <c r="Q1" s="1285"/>
      <c r="R1" s="1285"/>
    </row>
    <row r="2" s="73" customFormat="1" ht="13.5" spans="1:18">
      <c r="A2" s="1283" t="s">
        <v>1749</v>
      </c>
      <c r="B2" s="1283" t="s">
        <v>1750</v>
      </c>
      <c r="C2" s="1283" t="s">
        <v>1751</v>
      </c>
      <c r="D2" s="1283" t="s">
        <v>219</v>
      </c>
      <c r="E2" s="1282"/>
      <c r="F2" s="1283" t="s">
        <v>1749</v>
      </c>
      <c r="G2" s="1283" t="s">
        <v>1750</v>
      </c>
      <c r="H2" s="1283" t="s">
        <v>1751</v>
      </c>
      <c r="I2" s="1283" t="s">
        <v>219</v>
      </c>
      <c r="J2" s="1282"/>
      <c r="K2" s="1286" t="s">
        <v>1749</v>
      </c>
      <c r="L2" s="1283" t="s">
        <v>1750</v>
      </c>
      <c r="M2" s="1283" t="s">
        <v>1751</v>
      </c>
      <c r="N2" s="1283" t="s">
        <v>219</v>
      </c>
      <c r="O2" s="1282"/>
      <c r="P2" s="1287" t="s">
        <v>1749</v>
      </c>
      <c r="Q2" s="1287" t="s">
        <v>1751</v>
      </c>
      <c r="R2" s="1287" t="s">
        <v>219</v>
      </c>
    </row>
    <row r="3" s="73" customFormat="1" ht="13.5" spans="1:18">
      <c r="A3" s="1284" t="s">
        <v>822</v>
      </c>
      <c r="B3" s="1284" t="s">
        <v>220</v>
      </c>
      <c r="C3" s="1284" t="s">
        <v>1752</v>
      </c>
      <c r="D3" s="1284">
        <v>1</v>
      </c>
      <c r="E3" s="1282"/>
      <c r="F3" s="1284" t="s">
        <v>981</v>
      </c>
      <c r="G3" s="1284" t="s">
        <v>510</v>
      </c>
      <c r="H3" s="1284" t="s">
        <v>1434</v>
      </c>
      <c r="I3" s="1284">
        <v>10</v>
      </c>
      <c r="J3" s="1282"/>
      <c r="K3" s="1284" t="s">
        <v>1202</v>
      </c>
      <c r="L3" s="1284" t="s">
        <v>292</v>
      </c>
      <c r="M3" s="1284" t="s">
        <v>1598</v>
      </c>
      <c r="N3" s="1284">
        <v>10</v>
      </c>
      <c r="O3" s="1282"/>
      <c r="P3" s="1284" t="s">
        <v>1753</v>
      </c>
      <c r="Q3" s="1284" t="s">
        <v>1754</v>
      </c>
      <c r="R3" s="1284">
        <v>6</v>
      </c>
    </row>
    <row r="4" s="73" customFormat="1" ht="13.5" spans="1:18">
      <c r="A4" s="1284" t="s">
        <v>824</v>
      </c>
      <c r="B4" s="1284" t="s">
        <v>825</v>
      </c>
      <c r="C4" s="1284" t="s">
        <v>1755</v>
      </c>
      <c r="D4" s="1284">
        <v>2</v>
      </c>
      <c r="E4" s="1282"/>
      <c r="F4" s="1284" t="s">
        <v>985</v>
      </c>
      <c r="G4" s="1284" t="s">
        <v>672</v>
      </c>
      <c r="H4" s="1284" t="s">
        <v>1452</v>
      </c>
      <c r="I4" s="1284">
        <v>10</v>
      </c>
      <c r="J4" s="1282"/>
      <c r="K4" s="1284" t="s">
        <v>1206</v>
      </c>
      <c r="L4" s="1284" t="s">
        <v>1207</v>
      </c>
      <c r="M4" s="1284" t="s">
        <v>1620</v>
      </c>
      <c r="N4" s="1284">
        <v>10</v>
      </c>
      <c r="O4" s="1282"/>
      <c r="P4" s="1284" t="s">
        <v>1753</v>
      </c>
      <c r="Q4" s="1284" t="s">
        <v>1756</v>
      </c>
      <c r="R4" s="1284">
        <v>6</v>
      </c>
    </row>
    <row r="5" s="73" customFormat="1" ht="13.5" spans="1:18">
      <c r="A5" s="1284" t="s">
        <v>827</v>
      </c>
      <c r="B5" s="1284" t="s">
        <v>335</v>
      </c>
      <c r="C5" s="1284" t="s">
        <v>1554</v>
      </c>
      <c r="D5" s="1284">
        <v>2</v>
      </c>
      <c r="E5" s="1282"/>
      <c r="F5" s="1284" t="s">
        <v>987</v>
      </c>
      <c r="G5" s="1284" t="s">
        <v>988</v>
      </c>
      <c r="H5" s="1284" t="s">
        <v>1456</v>
      </c>
      <c r="I5" s="1284">
        <v>10</v>
      </c>
      <c r="J5" s="1282"/>
      <c r="K5" s="1284" t="s">
        <v>1211</v>
      </c>
      <c r="L5" s="1284" t="s">
        <v>748</v>
      </c>
      <c r="M5" s="1284" t="s">
        <v>1644</v>
      </c>
      <c r="N5" s="1284">
        <v>10</v>
      </c>
      <c r="O5" s="1282"/>
      <c r="P5" s="1284" t="s">
        <v>1753</v>
      </c>
      <c r="Q5" s="1284" t="s">
        <v>1757</v>
      </c>
      <c r="R5" s="1284">
        <v>6</v>
      </c>
    </row>
    <row r="6" s="73" customFormat="1" ht="13.5" spans="1:18">
      <c r="A6" s="1284" t="s">
        <v>829</v>
      </c>
      <c r="B6" s="1284" t="s">
        <v>830</v>
      </c>
      <c r="C6" s="1284" t="s">
        <v>1551</v>
      </c>
      <c r="D6" s="1284">
        <v>3</v>
      </c>
      <c r="E6" s="1282"/>
      <c r="F6" s="1284" t="s">
        <v>990</v>
      </c>
      <c r="G6" s="1284" t="s">
        <v>1758</v>
      </c>
      <c r="H6" s="1284" t="s">
        <v>1460</v>
      </c>
      <c r="I6" s="1284">
        <v>10</v>
      </c>
      <c r="J6" s="1282"/>
      <c r="K6" s="1284" t="s">
        <v>1213</v>
      </c>
      <c r="L6" s="1284" t="s">
        <v>1759</v>
      </c>
      <c r="M6" s="1284" t="s">
        <v>1760</v>
      </c>
      <c r="N6" s="1284">
        <v>10</v>
      </c>
      <c r="O6" s="1282"/>
      <c r="P6" s="1284" t="s">
        <v>1753</v>
      </c>
      <c r="Q6" s="1284" t="s">
        <v>1761</v>
      </c>
      <c r="R6" s="1284">
        <v>6</v>
      </c>
    </row>
    <row r="7" s="73" customFormat="1" ht="13.5" spans="1:18">
      <c r="A7" s="1284" t="s">
        <v>832</v>
      </c>
      <c r="B7" s="1284" t="s">
        <v>372</v>
      </c>
      <c r="C7" s="1284" t="s">
        <v>1568</v>
      </c>
      <c r="D7" s="1284">
        <v>3</v>
      </c>
      <c r="E7" s="1282"/>
      <c r="F7" s="1284" t="s">
        <v>995</v>
      </c>
      <c r="G7" s="1284" t="s">
        <v>996</v>
      </c>
      <c r="H7" s="1284" t="s">
        <v>1469</v>
      </c>
      <c r="I7" s="1284">
        <v>10</v>
      </c>
      <c r="J7" s="1282"/>
      <c r="K7" s="1284" t="s">
        <v>1218</v>
      </c>
      <c r="L7" s="1284" t="s">
        <v>1219</v>
      </c>
      <c r="M7" s="1284" t="s">
        <v>1664</v>
      </c>
      <c r="N7" s="1284">
        <v>10</v>
      </c>
      <c r="O7" s="1282"/>
      <c r="P7" s="1284" t="s">
        <v>1753</v>
      </c>
      <c r="Q7" s="1284" t="s">
        <v>1762</v>
      </c>
      <c r="R7" s="1284">
        <v>6</v>
      </c>
    </row>
    <row r="8" s="73" customFormat="1" ht="13.5" spans="1:18">
      <c r="A8" s="1284" t="s">
        <v>838</v>
      </c>
      <c r="B8" s="1284" t="s">
        <v>388</v>
      </c>
      <c r="C8" s="1284" t="s">
        <v>1763</v>
      </c>
      <c r="D8" s="1284">
        <v>3</v>
      </c>
      <c r="E8" s="1282"/>
      <c r="F8" s="1284" t="s">
        <v>998</v>
      </c>
      <c r="G8" s="1284" t="s">
        <v>999</v>
      </c>
      <c r="H8" s="1284" t="s">
        <v>1473</v>
      </c>
      <c r="I8" s="1284">
        <v>10</v>
      </c>
      <c r="J8" s="1282"/>
      <c r="K8" s="1284" t="s">
        <v>1223</v>
      </c>
      <c r="L8" s="1284" t="s">
        <v>301</v>
      </c>
      <c r="M8" s="1284" t="s">
        <v>1441</v>
      </c>
      <c r="N8" s="1284">
        <v>10</v>
      </c>
      <c r="O8" s="1282"/>
      <c r="P8" s="1284" t="s">
        <v>1753</v>
      </c>
      <c r="Q8" s="1284" t="s">
        <v>1764</v>
      </c>
      <c r="R8" s="1284">
        <v>6</v>
      </c>
    </row>
    <row r="9" s="73" customFormat="1" ht="13.5" spans="1:18">
      <c r="A9" s="1284" t="s">
        <v>840</v>
      </c>
      <c r="B9" s="1284" t="s">
        <v>313</v>
      </c>
      <c r="C9" s="1284" t="s">
        <v>1462</v>
      </c>
      <c r="D9" s="1284">
        <v>3</v>
      </c>
      <c r="E9" s="1282"/>
      <c r="F9" s="1284" t="s">
        <v>1001</v>
      </c>
      <c r="G9" s="1284" t="s">
        <v>1002</v>
      </c>
      <c r="H9" s="1284" t="s">
        <v>1486</v>
      </c>
      <c r="I9" s="1284">
        <v>10</v>
      </c>
      <c r="J9" s="1282"/>
      <c r="K9" s="1284" t="s">
        <v>1225</v>
      </c>
      <c r="L9" s="1284" t="s">
        <v>590</v>
      </c>
      <c r="M9" s="1284" t="s">
        <v>1446</v>
      </c>
      <c r="N9" s="1284">
        <v>10</v>
      </c>
      <c r="O9" s="1282"/>
      <c r="P9" s="1284" t="s">
        <v>1753</v>
      </c>
      <c r="Q9" s="1284" t="s">
        <v>1765</v>
      </c>
      <c r="R9" s="1284">
        <v>6</v>
      </c>
    </row>
    <row r="10" s="73" customFormat="1" ht="13.5" spans="1:18">
      <c r="A10" s="1284" t="s">
        <v>842</v>
      </c>
      <c r="B10" s="1284" t="s">
        <v>321</v>
      </c>
      <c r="C10" s="1284" t="s">
        <v>1628</v>
      </c>
      <c r="D10" s="1284">
        <v>3</v>
      </c>
      <c r="E10" s="1282"/>
      <c r="F10" s="1284" t="s">
        <v>1004</v>
      </c>
      <c r="G10" s="1284" t="s">
        <v>1005</v>
      </c>
      <c r="H10" s="1284" t="s">
        <v>1490</v>
      </c>
      <c r="I10" s="1284">
        <v>10</v>
      </c>
      <c r="J10" s="1282"/>
      <c r="K10" s="1284" t="s">
        <v>1227</v>
      </c>
      <c r="L10" s="1284" t="s">
        <v>1766</v>
      </c>
      <c r="M10" s="1284" t="s">
        <v>1767</v>
      </c>
      <c r="N10" s="1284">
        <v>10</v>
      </c>
      <c r="O10" s="1282"/>
      <c r="P10" s="1284" t="s">
        <v>1753</v>
      </c>
      <c r="Q10" s="1284" t="s">
        <v>1768</v>
      </c>
      <c r="R10" s="1284">
        <v>6</v>
      </c>
    </row>
    <row r="11" s="73" customFormat="1" ht="13.5" spans="1:18">
      <c r="A11" s="1284" t="s">
        <v>845</v>
      </c>
      <c r="B11" s="1284" t="s">
        <v>329</v>
      </c>
      <c r="C11" s="1284" t="s">
        <v>1464</v>
      </c>
      <c r="D11" s="1284">
        <v>3</v>
      </c>
      <c r="E11" s="1282"/>
      <c r="F11" s="1284" t="s">
        <v>1007</v>
      </c>
      <c r="G11" s="1284" t="s">
        <v>654</v>
      </c>
      <c r="H11" s="1284" t="s">
        <v>1494</v>
      </c>
      <c r="I11" s="1284">
        <v>10</v>
      </c>
      <c r="J11" s="1282"/>
      <c r="K11" s="1284" t="s">
        <v>1231</v>
      </c>
      <c r="L11" s="1284" t="s">
        <v>1232</v>
      </c>
      <c r="M11" s="1284" t="s">
        <v>1459</v>
      </c>
      <c r="N11" s="1284">
        <v>10</v>
      </c>
      <c r="O11" s="1282"/>
      <c r="P11" s="1284" t="s">
        <v>1753</v>
      </c>
      <c r="Q11" s="1284" t="s">
        <v>1769</v>
      </c>
      <c r="R11" s="1284">
        <v>6</v>
      </c>
    </row>
    <row r="12" s="73" customFormat="1" ht="13.5" spans="1:18">
      <c r="A12" s="1284" t="s">
        <v>847</v>
      </c>
      <c r="B12" s="1284" t="s">
        <v>343</v>
      </c>
      <c r="C12" s="1284" t="s">
        <v>1567</v>
      </c>
      <c r="D12" s="1284">
        <v>3</v>
      </c>
      <c r="E12" s="1282"/>
      <c r="F12" s="1284" t="s">
        <v>1009</v>
      </c>
      <c r="G12" s="1284" t="s">
        <v>458</v>
      </c>
      <c r="H12" s="1284" t="s">
        <v>1502</v>
      </c>
      <c r="I12" s="1284">
        <v>10</v>
      </c>
      <c r="J12" s="1282"/>
      <c r="K12" s="1284" t="s">
        <v>1241</v>
      </c>
      <c r="L12" s="1284" t="s">
        <v>1770</v>
      </c>
      <c r="M12" s="1284" t="s">
        <v>1493</v>
      </c>
      <c r="N12" s="1284">
        <v>10</v>
      </c>
      <c r="O12" s="1282"/>
      <c r="P12" s="1284" t="s">
        <v>1753</v>
      </c>
      <c r="Q12" s="1284" t="s">
        <v>1771</v>
      </c>
      <c r="R12" s="1284">
        <v>6</v>
      </c>
    </row>
    <row r="13" s="73" customFormat="1" ht="13.5" spans="1:18">
      <c r="A13" s="1284" t="s">
        <v>849</v>
      </c>
      <c r="B13" s="1284" t="s">
        <v>396</v>
      </c>
      <c r="C13" s="1284" t="s">
        <v>1649</v>
      </c>
      <c r="D13" s="1284">
        <v>3</v>
      </c>
      <c r="E13" s="1282"/>
      <c r="F13" s="1284" t="s">
        <v>1011</v>
      </c>
      <c r="G13" s="1284" t="s">
        <v>532</v>
      </c>
      <c r="H13" s="1284" t="s">
        <v>1507</v>
      </c>
      <c r="I13" s="1284">
        <v>10</v>
      </c>
      <c r="J13" s="1282"/>
      <c r="K13" s="1284" t="s">
        <v>1244</v>
      </c>
      <c r="L13" s="1284" t="s">
        <v>1772</v>
      </c>
      <c r="M13" s="1284" t="s">
        <v>1506</v>
      </c>
      <c r="N13" s="1284">
        <v>10</v>
      </c>
      <c r="O13" s="1282"/>
      <c r="P13" s="1284" t="s">
        <v>1753</v>
      </c>
      <c r="Q13" s="1284" t="s">
        <v>1773</v>
      </c>
      <c r="R13" s="1284">
        <v>6</v>
      </c>
    </row>
    <row r="14" s="73" customFormat="1" ht="13.5" spans="1:18">
      <c r="A14" s="1284" t="s">
        <v>853</v>
      </c>
      <c r="B14" s="1284" t="s">
        <v>222</v>
      </c>
      <c r="C14" s="1284" t="s">
        <v>1610</v>
      </c>
      <c r="D14" s="1284">
        <v>4</v>
      </c>
      <c r="E14" s="1282"/>
      <c r="F14" s="1284" t="s">
        <v>1013</v>
      </c>
      <c r="G14" s="1284" t="s">
        <v>466</v>
      </c>
      <c r="H14" s="1284" t="s">
        <v>1515</v>
      </c>
      <c r="I14" s="1284">
        <v>10</v>
      </c>
      <c r="J14" s="1282"/>
      <c r="K14" s="1284" t="s">
        <v>1774</v>
      </c>
      <c r="L14" s="1284" t="s">
        <v>1775</v>
      </c>
      <c r="M14" s="1284" t="s">
        <v>1510</v>
      </c>
      <c r="N14" s="1284">
        <v>10</v>
      </c>
      <c r="O14" s="1282"/>
      <c r="P14" s="1284" t="s">
        <v>1753</v>
      </c>
      <c r="Q14" s="1284" t="s">
        <v>1776</v>
      </c>
      <c r="R14" s="1284">
        <v>6</v>
      </c>
    </row>
    <row r="15" s="73" customFormat="1" ht="13.5" spans="1:18">
      <c r="A15" s="1284" t="s">
        <v>855</v>
      </c>
      <c r="B15" s="1284" t="s">
        <v>358</v>
      </c>
      <c r="C15" s="1284" t="s">
        <v>1477</v>
      </c>
      <c r="D15" s="1284">
        <v>5</v>
      </c>
      <c r="E15" s="1282"/>
      <c r="F15" s="1284" t="s">
        <v>1015</v>
      </c>
      <c r="G15" s="1284" t="s">
        <v>392</v>
      </c>
      <c r="H15" s="1284" t="s">
        <v>1519</v>
      </c>
      <c r="I15" s="1284">
        <v>10</v>
      </c>
      <c r="J15" s="1282"/>
      <c r="K15" s="1284" t="s">
        <v>1246</v>
      </c>
      <c r="L15" s="1284" t="s">
        <v>1247</v>
      </c>
      <c r="M15" s="1284" t="s">
        <v>1514</v>
      </c>
      <c r="N15" s="1284">
        <v>10</v>
      </c>
      <c r="O15" s="1282"/>
      <c r="P15" s="1284" t="s">
        <v>1753</v>
      </c>
      <c r="Q15" s="1284" t="s">
        <v>1777</v>
      </c>
      <c r="R15" s="1284">
        <v>6</v>
      </c>
    </row>
    <row r="16" s="73" customFormat="1" ht="13.5" spans="1:18">
      <c r="A16" s="1284" t="s">
        <v>857</v>
      </c>
      <c r="B16" s="1284" t="s">
        <v>366</v>
      </c>
      <c r="C16" s="1284" t="s">
        <v>1570</v>
      </c>
      <c r="D16" s="1284">
        <v>5</v>
      </c>
      <c r="E16" s="1282"/>
      <c r="F16" s="1284" t="s">
        <v>1017</v>
      </c>
      <c r="G16" s="1284" t="s">
        <v>1018</v>
      </c>
      <c r="H16" s="1284" t="s">
        <v>1523</v>
      </c>
      <c r="I16" s="1284">
        <v>10</v>
      </c>
      <c r="J16" s="1282"/>
      <c r="K16" s="1284" t="s">
        <v>1249</v>
      </c>
      <c r="L16" s="1284" t="s">
        <v>658</v>
      </c>
      <c r="M16" s="1284" t="s">
        <v>1518</v>
      </c>
      <c r="N16" s="1284">
        <v>10</v>
      </c>
      <c r="O16" s="1282"/>
      <c r="P16" s="1284" t="s">
        <v>1753</v>
      </c>
      <c r="Q16" s="1284" t="s">
        <v>1778</v>
      </c>
      <c r="R16" s="1284">
        <v>6</v>
      </c>
    </row>
    <row r="17" s="73" customFormat="1" ht="13.5" spans="1:18">
      <c r="A17" s="1284" t="s">
        <v>1753</v>
      </c>
      <c r="B17" s="1284" t="s">
        <v>1779</v>
      </c>
      <c r="C17" s="1284" t="s">
        <v>1780</v>
      </c>
      <c r="D17" s="1284">
        <v>6</v>
      </c>
      <c r="E17" s="1282"/>
      <c r="F17" s="1284" t="s">
        <v>1023</v>
      </c>
      <c r="G17" s="1284" t="s">
        <v>490</v>
      </c>
      <c r="H17" s="1284" t="s">
        <v>1535</v>
      </c>
      <c r="I17" s="1284">
        <v>10</v>
      </c>
      <c r="J17" s="1282"/>
      <c r="K17" s="1284" t="s">
        <v>1251</v>
      </c>
      <c r="L17" s="1284" t="s">
        <v>1252</v>
      </c>
      <c r="M17" s="1284" t="s">
        <v>1522</v>
      </c>
      <c r="N17" s="1284">
        <v>10</v>
      </c>
      <c r="O17" s="1282"/>
      <c r="P17" s="1284" t="s">
        <v>1753</v>
      </c>
      <c r="Q17" s="1284" t="s">
        <v>1781</v>
      </c>
      <c r="R17" s="1284">
        <v>6</v>
      </c>
    </row>
    <row r="18" s="73" customFormat="1" ht="13.5" spans="1:18">
      <c r="A18" s="1284" t="s">
        <v>1782</v>
      </c>
      <c r="B18" s="1284" t="s">
        <v>1783</v>
      </c>
      <c r="C18" s="1284" t="s">
        <v>1784</v>
      </c>
      <c r="D18" s="1284">
        <v>7</v>
      </c>
      <c r="E18" s="1282"/>
      <c r="F18" s="1284" t="s">
        <v>1025</v>
      </c>
      <c r="G18" s="1284" t="s">
        <v>1026</v>
      </c>
      <c r="H18" s="1284" t="s">
        <v>1785</v>
      </c>
      <c r="I18" s="1284">
        <v>10</v>
      </c>
      <c r="J18" s="1282"/>
      <c r="K18" s="1284" t="s">
        <v>1254</v>
      </c>
      <c r="L18" s="1284" t="s">
        <v>1255</v>
      </c>
      <c r="M18" s="1284" t="s">
        <v>1526</v>
      </c>
      <c r="N18" s="1284">
        <v>10</v>
      </c>
      <c r="O18" s="1282"/>
      <c r="P18" s="1284" t="s">
        <v>1753</v>
      </c>
      <c r="Q18" s="1284" t="s">
        <v>1786</v>
      </c>
      <c r="R18" s="1284">
        <v>6</v>
      </c>
    </row>
    <row r="19" s="73" customFormat="1" ht="13.5" spans="1:18">
      <c r="A19" s="1284" t="s">
        <v>1299</v>
      </c>
      <c r="B19" s="1284" t="s">
        <v>622</v>
      </c>
      <c r="C19" s="1284" t="s">
        <v>1640</v>
      </c>
      <c r="D19" s="1284">
        <v>7</v>
      </c>
      <c r="E19" s="1282"/>
      <c r="F19" s="1284" t="s">
        <v>1028</v>
      </c>
      <c r="G19" s="1284" t="s">
        <v>400</v>
      </c>
      <c r="H19" s="1284" t="s">
        <v>1543</v>
      </c>
      <c r="I19" s="1284">
        <v>10</v>
      </c>
      <c r="J19" s="1282"/>
      <c r="K19" s="1284" t="s">
        <v>1259</v>
      </c>
      <c r="L19" s="1284" t="s">
        <v>682</v>
      </c>
      <c r="M19" s="1284" t="s">
        <v>1534</v>
      </c>
      <c r="N19" s="1284">
        <v>10</v>
      </c>
      <c r="O19" s="1282"/>
      <c r="P19" s="1284" t="s">
        <v>1753</v>
      </c>
      <c r="Q19" s="1284" t="s">
        <v>1787</v>
      </c>
      <c r="R19" s="1284">
        <v>6</v>
      </c>
    </row>
    <row r="20" s="73" customFormat="1" ht="13.5" spans="1:18">
      <c r="A20" s="1284" t="s">
        <v>1301</v>
      </c>
      <c r="B20" s="1284" t="s">
        <v>1788</v>
      </c>
      <c r="C20" s="1284" t="s">
        <v>1789</v>
      </c>
      <c r="D20" s="1284">
        <v>7</v>
      </c>
      <c r="E20" s="1282"/>
      <c r="F20" s="1284" t="s">
        <v>1030</v>
      </c>
      <c r="G20" s="1284" t="s">
        <v>394</v>
      </c>
      <c r="H20" s="1284" t="s">
        <v>1547</v>
      </c>
      <c r="I20" s="1284">
        <v>10</v>
      </c>
      <c r="J20" s="1282"/>
      <c r="K20" s="1284" t="s">
        <v>1261</v>
      </c>
      <c r="L20" s="1284" t="s">
        <v>620</v>
      </c>
      <c r="M20" s="1284" t="s">
        <v>1790</v>
      </c>
      <c r="N20" s="1284">
        <v>10</v>
      </c>
      <c r="O20" s="1282"/>
      <c r="P20" s="1284" t="s">
        <v>1753</v>
      </c>
      <c r="Q20" s="1284" t="s">
        <v>1791</v>
      </c>
      <c r="R20" s="1284">
        <v>6</v>
      </c>
    </row>
    <row r="21" s="73" customFormat="1" ht="13.5" spans="1:18">
      <c r="A21" s="1284" t="s">
        <v>866</v>
      </c>
      <c r="B21" s="1284" t="s">
        <v>454</v>
      </c>
      <c r="C21" s="1284" t="s">
        <v>1447</v>
      </c>
      <c r="D21" s="1284">
        <v>8</v>
      </c>
      <c r="E21" s="1282"/>
      <c r="F21" s="1284" t="s">
        <v>1035</v>
      </c>
      <c r="G21" s="1284" t="s">
        <v>408</v>
      </c>
      <c r="H21" s="1284" t="s">
        <v>1564</v>
      </c>
      <c r="I21" s="1284">
        <v>10</v>
      </c>
      <c r="J21" s="1282"/>
      <c r="K21" s="1284" t="s">
        <v>1266</v>
      </c>
      <c r="L21" s="1284" t="s">
        <v>631</v>
      </c>
      <c r="M21" s="1284" t="s">
        <v>1559</v>
      </c>
      <c r="N21" s="1284">
        <v>10</v>
      </c>
      <c r="O21" s="1282"/>
      <c r="P21" s="1284" t="s">
        <v>1753</v>
      </c>
      <c r="Q21" s="1284" t="s">
        <v>1792</v>
      </c>
      <c r="R21" s="1284">
        <v>6</v>
      </c>
    </row>
    <row r="22" s="73" customFormat="1" ht="13.5" spans="1:18">
      <c r="A22" s="1284" t="s">
        <v>868</v>
      </c>
      <c r="B22" s="1284" t="s">
        <v>708</v>
      </c>
      <c r="C22" s="1284" t="s">
        <v>1482</v>
      </c>
      <c r="D22" s="1284">
        <v>8</v>
      </c>
      <c r="E22" s="1282"/>
      <c r="F22" s="1284" t="s">
        <v>1039</v>
      </c>
      <c r="G22" s="1284" t="s">
        <v>462</v>
      </c>
      <c r="H22" s="1284" t="s">
        <v>1580</v>
      </c>
      <c r="I22" s="1284">
        <v>10</v>
      </c>
      <c r="J22" s="1282"/>
      <c r="K22" s="1284" t="s">
        <v>1270</v>
      </c>
      <c r="L22" s="1284" t="s">
        <v>633</v>
      </c>
      <c r="M22" s="1284" t="s">
        <v>1575</v>
      </c>
      <c r="N22" s="1284">
        <v>10</v>
      </c>
      <c r="O22" s="1282"/>
      <c r="P22" s="1284" t="s">
        <v>1753</v>
      </c>
      <c r="Q22" s="1284" t="s">
        <v>1793</v>
      </c>
      <c r="R22" s="1284">
        <v>6</v>
      </c>
    </row>
    <row r="23" s="73" customFormat="1" ht="13.5" spans="1:18">
      <c r="A23" s="1284" t="s">
        <v>870</v>
      </c>
      <c r="B23" s="1284" t="s">
        <v>644</v>
      </c>
      <c r="C23" s="1284" t="s">
        <v>1511</v>
      </c>
      <c r="D23" s="1284">
        <v>8</v>
      </c>
      <c r="E23" s="1282"/>
      <c r="F23" s="1284" t="s">
        <v>1042</v>
      </c>
      <c r="G23" s="1284" t="s">
        <v>424</v>
      </c>
      <c r="H23" s="1284" t="s">
        <v>1584</v>
      </c>
      <c r="I23" s="1284">
        <v>10</v>
      </c>
      <c r="J23" s="1282"/>
      <c r="K23" s="1284" t="s">
        <v>1272</v>
      </c>
      <c r="L23" s="1284" t="s">
        <v>378</v>
      </c>
      <c r="M23" s="1284" t="s">
        <v>1794</v>
      </c>
      <c r="N23" s="1284">
        <v>10</v>
      </c>
      <c r="O23" s="1282"/>
      <c r="P23" s="1284" t="s">
        <v>1753</v>
      </c>
      <c r="Q23" s="1284" t="s">
        <v>1795</v>
      </c>
      <c r="R23" s="1284">
        <v>6</v>
      </c>
    </row>
    <row r="24" s="73" customFormat="1" ht="13.5" spans="1:18">
      <c r="A24" s="1284" t="s">
        <v>872</v>
      </c>
      <c r="B24" s="1284" t="s">
        <v>360</v>
      </c>
      <c r="C24" s="1284" t="s">
        <v>1556</v>
      </c>
      <c r="D24" s="1284">
        <v>8</v>
      </c>
      <c r="E24" s="1282"/>
      <c r="F24" s="1284" t="s">
        <v>1044</v>
      </c>
      <c r="G24" s="1284" t="s">
        <v>498</v>
      </c>
      <c r="H24" s="1284" t="s">
        <v>1588</v>
      </c>
      <c r="I24" s="1284">
        <v>10</v>
      </c>
      <c r="J24" s="1282"/>
      <c r="K24" s="1284" t="s">
        <v>1796</v>
      </c>
      <c r="L24" s="1284" t="s">
        <v>1797</v>
      </c>
      <c r="M24" s="1284" t="s">
        <v>1595</v>
      </c>
      <c r="N24" s="1284">
        <v>10</v>
      </c>
      <c r="O24" s="1282"/>
      <c r="P24" s="1284" t="s">
        <v>1753</v>
      </c>
      <c r="Q24" s="1284" t="s">
        <v>1798</v>
      </c>
      <c r="R24" s="1284">
        <v>6</v>
      </c>
    </row>
    <row r="25" s="73" customFormat="1" ht="13.5" spans="1:18">
      <c r="A25" s="1284" t="s">
        <v>874</v>
      </c>
      <c r="B25" s="1284" t="s">
        <v>548</v>
      </c>
      <c r="C25" s="1284" t="s">
        <v>1642</v>
      </c>
      <c r="D25" s="1284">
        <v>8</v>
      </c>
      <c r="E25" s="1282"/>
      <c r="F25" s="1284" t="s">
        <v>1049</v>
      </c>
      <c r="G25" s="1284" t="s">
        <v>432</v>
      </c>
      <c r="H25" s="1284" t="s">
        <v>1596</v>
      </c>
      <c r="I25" s="1284">
        <v>10</v>
      </c>
      <c r="J25" s="1282"/>
      <c r="K25" s="1284" t="s">
        <v>1276</v>
      </c>
      <c r="L25" s="1284" t="s">
        <v>690</v>
      </c>
      <c r="M25" s="1284" t="s">
        <v>1799</v>
      </c>
      <c r="N25" s="1284">
        <v>10</v>
      </c>
      <c r="O25" s="1282"/>
      <c r="P25" s="1284" t="s">
        <v>1782</v>
      </c>
      <c r="Q25" s="1284" t="s">
        <v>1800</v>
      </c>
      <c r="R25" s="1284">
        <v>7</v>
      </c>
    </row>
    <row r="26" s="73" customFormat="1" ht="13.5" spans="1:18">
      <c r="A26" s="1284" t="s">
        <v>876</v>
      </c>
      <c r="B26" s="1284" t="s">
        <v>368</v>
      </c>
      <c r="C26" s="1284" t="s">
        <v>1654</v>
      </c>
      <c r="D26" s="1284">
        <v>8</v>
      </c>
      <c r="E26" s="1282"/>
      <c r="F26" s="1284" t="s">
        <v>1064</v>
      </c>
      <c r="G26" s="1284" t="s">
        <v>1801</v>
      </c>
      <c r="H26" s="1284" t="s">
        <v>1802</v>
      </c>
      <c r="I26" s="1284">
        <v>10</v>
      </c>
      <c r="J26" s="1282"/>
      <c r="K26" s="1284" t="s">
        <v>1278</v>
      </c>
      <c r="L26" s="1284" t="s">
        <v>376</v>
      </c>
      <c r="M26" s="1284" t="s">
        <v>1613</v>
      </c>
      <c r="N26" s="1284">
        <v>10</v>
      </c>
      <c r="O26" s="1282"/>
      <c r="P26" s="1282"/>
      <c r="Q26" s="1282"/>
      <c r="R26" s="1282"/>
    </row>
    <row r="27" s="73" customFormat="1" ht="13.5" spans="1:18">
      <c r="A27" s="1284" t="s">
        <v>878</v>
      </c>
      <c r="B27" s="1284" t="s">
        <v>1803</v>
      </c>
      <c r="C27" s="1284" t="s">
        <v>1804</v>
      </c>
      <c r="D27" s="1284">
        <v>8</v>
      </c>
      <c r="E27" s="1282"/>
      <c r="F27" s="1284" t="s">
        <v>1069</v>
      </c>
      <c r="G27" s="1284" t="s">
        <v>1070</v>
      </c>
      <c r="H27" s="1284" t="s">
        <v>1650</v>
      </c>
      <c r="I27" s="1284">
        <v>10</v>
      </c>
      <c r="J27" s="1282"/>
      <c r="K27" s="1284" t="s">
        <v>1280</v>
      </c>
      <c r="L27" s="1284" t="s">
        <v>638</v>
      </c>
      <c r="M27" s="1284" t="s">
        <v>1617</v>
      </c>
      <c r="N27" s="1284">
        <v>10</v>
      </c>
      <c r="O27" s="1282"/>
      <c r="P27" s="1282"/>
      <c r="Q27" s="1282"/>
      <c r="R27" s="1282"/>
    </row>
    <row r="28" s="73" customFormat="1" ht="13.5" spans="1:18">
      <c r="A28" s="1284" t="s">
        <v>881</v>
      </c>
      <c r="B28" s="1284" t="s">
        <v>715</v>
      </c>
      <c r="C28" s="1284" t="s">
        <v>1662</v>
      </c>
      <c r="D28" s="1284">
        <v>8</v>
      </c>
      <c r="E28" s="1282"/>
      <c r="F28" s="1284" t="s">
        <v>1072</v>
      </c>
      <c r="G28" s="1284" t="s">
        <v>1073</v>
      </c>
      <c r="H28" s="1284" t="s">
        <v>1666</v>
      </c>
      <c r="I28" s="1284">
        <v>10</v>
      </c>
      <c r="J28" s="1282"/>
      <c r="K28" s="1284" t="s">
        <v>1282</v>
      </c>
      <c r="L28" s="1284" t="s">
        <v>1283</v>
      </c>
      <c r="M28" s="1284" t="s">
        <v>1629</v>
      </c>
      <c r="N28" s="1284">
        <v>10</v>
      </c>
      <c r="O28" s="1282"/>
      <c r="P28" s="1282"/>
      <c r="Q28" s="1282"/>
      <c r="R28" s="1282"/>
    </row>
    <row r="29" s="73" customFormat="1" ht="13.5" spans="1:18">
      <c r="A29" s="1284" t="s">
        <v>883</v>
      </c>
      <c r="B29" s="1284" t="s">
        <v>374</v>
      </c>
      <c r="C29" s="1284" t="s">
        <v>1453</v>
      </c>
      <c r="D29" s="1284">
        <v>8</v>
      </c>
      <c r="E29" s="1282"/>
      <c r="F29" s="1284" t="s">
        <v>1079</v>
      </c>
      <c r="G29" s="1284" t="s">
        <v>1080</v>
      </c>
      <c r="H29" s="1284" t="s">
        <v>1435</v>
      </c>
      <c r="I29" s="1284">
        <v>10</v>
      </c>
      <c r="J29" s="1282"/>
      <c r="K29" s="1284" t="s">
        <v>1285</v>
      </c>
      <c r="L29" s="1284" t="s">
        <v>646</v>
      </c>
      <c r="M29" s="1284" t="s">
        <v>1633</v>
      </c>
      <c r="N29" s="1284">
        <v>10</v>
      </c>
      <c r="O29" s="1282"/>
      <c r="P29" s="1282"/>
      <c r="Q29" s="1282"/>
      <c r="R29" s="1282"/>
    </row>
    <row r="30" s="73" customFormat="1" ht="13.5" spans="1:18">
      <c r="A30" s="1284" t="s">
        <v>885</v>
      </c>
      <c r="B30" s="1284" t="s">
        <v>721</v>
      </c>
      <c r="C30" s="1284" t="s">
        <v>1479</v>
      </c>
      <c r="D30" s="1284">
        <v>8</v>
      </c>
      <c r="E30" s="1282"/>
      <c r="F30" s="1284" t="s">
        <v>1082</v>
      </c>
      <c r="G30" s="1284" t="s">
        <v>333</v>
      </c>
      <c r="H30" s="1284" t="s">
        <v>1439</v>
      </c>
      <c r="I30" s="1284">
        <v>10</v>
      </c>
      <c r="J30" s="1282"/>
      <c r="K30" s="1284" t="s">
        <v>1289</v>
      </c>
      <c r="L30" s="1284" t="s">
        <v>1788</v>
      </c>
      <c r="M30" s="1284" t="s">
        <v>1805</v>
      </c>
      <c r="N30" s="1284">
        <v>10</v>
      </c>
      <c r="O30" s="1282"/>
      <c r="P30" s="1282"/>
      <c r="Q30" s="1282"/>
      <c r="R30" s="1282"/>
    </row>
    <row r="31" s="73" customFormat="1" ht="13.5" spans="1:18">
      <c r="A31" s="1284" t="s">
        <v>887</v>
      </c>
      <c r="B31" s="1284" t="s">
        <v>652</v>
      </c>
      <c r="C31" s="1284" t="s">
        <v>1483</v>
      </c>
      <c r="D31" s="1284">
        <v>8</v>
      </c>
      <c r="E31" s="1282"/>
      <c r="F31" s="1284" t="s">
        <v>1084</v>
      </c>
      <c r="G31" s="1284" t="s">
        <v>528</v>
      </c>
      <c r="H31" s="1284" t="s">
        <v>1444</v>
      </c>
      <c r="I31" s="1284">
        <v>10</v>
      </c>
      <c r="J31" s="1282"/>
      <c r="K31" s="1284" t="s">
        <v>1295</v>
      </c>
      <c r="L31" s="1284" t="s">
        <v>648</v>
      </c>
      <c r="M31" s="1284" t="s">
        <v>1665</v>
      </c>
      <c r="N31" s="1284">
        <v>10</v>
      </c>
      <c r="O31" s="1282"/>
      <c r="P31" s="1282"/>
      <c r="Q31" s="1282"/>
      <c r="R31" s="1282"/>
    </row>
    <row r="32" s="73" customFormat="1" ht="13.5" spans="1:18">
      <c r="A32" s="1284" t="s">
        <v>889</v>
      </c>
      <c r="B32" s="1284" t="s">
        <v>660</v>
      </c>
      <c r="C32" s="1284" t="s">
        <v>1503</v>
      </c>
      <c r="D32" s="1284">
        <v>8</v>
      </c>
      <c r="E32" s="1282"/>
      <c r="F32" s="1284" t="s">
        <v>1092</v>
      </c>
      <c r="G32" s="1284" t="s">
        <v>556</v>
      </c>
      <c r="H32" s="1284" t="s">
        <v>1466</v>
      </c>
      <c r="I32" s="1284">
        <v>10</v>
      </c>
      <c r="J32" s="1282"/>
      <c r="K32" s="1284" t="s">
        <v>1343</v>
      </c>
      <c r="L32" s="1284" t="s">
        <v>229</v>
      </c>
      <c r="M32" s="1284" t="s">
        <v>1504</v>
      </c>
      <c r="N32" s="1284">
        <v>11</v>
      </c>
      <c r="O32" s="1282"/>
      <c r="P32" s="1282"/>
      <c r="Q32" s="1282"/>
      <c r="R32" s="1282"/>
    </row>
    <row r="33" s="73" customFormat="1" ht="13.5" spans="1:18">
      <c r="A33" s="1284" t="s">
        <v>891</v>
      </c>
      <c r="B33" s="1284" t="s">
        <v>478</v>
      </c>
      <c r="C33" s="1284" t="s">
        <v>1512</v>
      </c>
      <c r="D33" s="1284">
        <v>8</v>
      </c>
      <c r="E33" s="1282"/>
      <c r="F33" s="1284" t="s">
        <v>1094</v>
      </c>
      <c r="G33" s="1284" t="s">
        <v>1095</v>
      </c>
      <c r="H33" s="1284" t="s">
        <v>1470</v>
      </c>
      <c r="I33" s="1284">
        <v>10</v>
      </c>
      <c r="J33" s="1282"/>
      <c r="K33" s="1284" t="s">
        <v>1304</v>
      </c>
      <c r="L33" s="1284" t="s">
        <v>428</v>
      </c>
      <c r="M33" s="1284" t="s">
        <v>1630</v>
      </c>
      <c r="N33" s="1284">
        <v>12</v>
      </c>
      <c r="O33" s="1282"/>
      <c r="P33" s="1282"/>
      <c r="Q33" s="1282"/>
      <c r="R33" s="1282"/>
    </row>
    <row r="34" s="73" customFormat="1" ht="13.5" spans="1:18">
      <c r="A34" s="1284" t="s">
        <v>893</v>
      </c>
      <c r="B34" s="1284" t="s">
        <v>290</v>
      </c>
      <c r="C34" s="1284" t="s">
        <v>1516</v>
      </c>
      <c r="D34" s="1284">
        <v>8</v>
      </c>
      <c r="E34" s="1282"/>
      <c r="F34" s="1284" t="s">
        <v>1101</v>
      </c>
      <c r="G34" s="1284" t="s">
        <v>480</v>
      </c>
      <c r="H34" s="1284" t="s">
        <v>1495</v>
      </c>
      <c r="I34" s="1284">
        <v>10</v>
      </c>
      <c r="J34" s="1282"/>
      <c r="K34" s="1284" t="s">
        <v>949</v>
      </c>
      <c r="L34" s="1284" t="s">
        <v>444</v>
      </c>
      <c r="M34" s="1284" t="s">
        <v>1474</v>
      </c>
      <c r="N34" s="1284">
        <v>12</v>
      </c>
      <c r="O34" s="1282"/>
      <c r="P34" s="1282"/>
      <c r="Q34" s="1282"/>
      <c r="R34" s="1282"/>
    </row>
    <row r="35" s="73" customFormat="1" ht="13.5" spans="1:18">
      <c r="A35" s="1284" t="s">
        <v>895</v>
      </c>
      <c r="B35" s="1284" t="s">
        <v>299</v>
      </c>
      <c r="C35" s="1284" t="s">
        <v>1540</v>
      </c>
      <c r="D35" s="1284">
        <v>8</v>
      </c>
      <c r="E35" s="1282"/>
      <c r="F35" s="1284" t="s">
        <v>1806</v>
      </c>
      <c r="G35" s="1284" t="s">
        <v>564</v>
      </c>
      <c r="H35" s="1284" t="s">
        <v>1499</v>
      </c>
      <c r="I35" s="1284">
        <v>10</v>
      </c>
      <c r="J35" s="1282"/>
      <c r="K35" s="1284" t="s">
        <v>1306</v>
      </c>
      <c r="L35" s="1284" t="s">
        <v>460</v>
      </c>
      <c r="M35" s="1284" t="s">
        <v>1631</v>
      </c>
      <c r="N35" s="1284">
        <v>12</v>
      </c>
      <c r="O35" s="1282"/>
      <c r="P35" s="1282"/>
      <c r="Q35" s="1282"/>
      <c r="R35" s="1282"/>
    </row>
    <row r="36" s="73" customFormat="1" ht="13.5" spans="1:18">
      <c r="A36" s="1284" t="s">
        <v>898</v>
      </c>
      <c r="B36" s="1284" t="s">
        <v>430</v>
      </c>
      <c r="C36" s="1284" t="s">
        <v>1569</v>
      </c>
      <c r="D36" s="1284">
        <v>8</v>
      </c>
      <c r="E36" s="1282"/>
      <c r="F36" s="1284" t="s">
        <v>1103</v>
      </c>
      <c r="G36" s="1284" t="s">
        <v>488</v>
      </c>
      <c r="H36" s="1284" t="s">
        <v>1508</v>
      </c>
      <c r="I36" s="1284">
        <v>10</v>
      </c>
      <c r="J36" s="1282"/>
      <c r="K36" s="1284" t="s">
        <v>1308</v>
      </c>
      <c r="L36" s="1284" t="s">
        <v>1807</v>
      </c>
      <c r="M36" s="1284" t="s">
        <v>1808</v>
      </c>
      <c r="N36" s="1284">
        <v>12</v>
      </c>
      <c r="O36" s="1282"/>
      <c r="P36" s="1282"/>
      <c r="Q36" s="1282"/>
      <c r="R36" s="1282"/>
    </row>
    <row r="37" s="73" customFormat="1" ht="13.5" spans="1:18">
      <c r="A37" s="1284" t="s">
        <v>902</v>
      </c>
      <c r="B37" s="1284" t="s">
        <v>307</v>
      </c>
      <c r="C37" s="1284" t="s">
        <v>1809</v>
      </c>
      <c r="D37" s="1284">
        <v>8</v>
      </c>
      <c r="E37" s="1282"/>
      <c r="F37" s="1284" t="s">
        <v>1105</v>
      </c>
      <c r="G37" s="1284" t="s">
        <v>1106</v>
      </c>
      <c r="H37" s="1284" t="s">
        <v>1520</v>
      </c>
      <c r="I37" s="1284">
        <v>10</v>
      </c>
      <c r="J37" s="1282"/>
      <c r="K37" s="1284" t="s">
        <v>1311</v>
      </c>
      <c r="L37" s="1284" t="s">
        <v>522</v>
      </c>
      <c r="M37" s="1284" t="s">
        <v>1566</v>
      </c>
      <c r="N37" s="1284">
        <v>12</v>
      </c>
      <c r="O37" s="1282"/>
      <c r="P37" s="1282"/>
      <c r="Q37" s="1282"/>
      <c r="R37" s="1282"/>
    </row>
    <row r="38" s="73" customFormat="1" ht="13.5" spans="1:18">
      <c r="A38" s="1284" t="s">
        <v>904</v>
      </c>
      <c r="B38" s="1284" t="s">
        <v>668</v>
      </c>
      <c r="C38" s="1284" t="s">
        <v>1601</v>
      </c>
      <c r="D38" s="1284">
        <v>8</v>
      </c>
      <c r="E38" s="1282"/>
      <c r="F38" s="1284" t="s">
        <v>1108</v>
      </c>
      <c r="G38" s="1284" t="s">
        <v>544</v>
      </c>
      <c r="H38" s="1284" t="s">
        <v>1524</v>
      </c>
      <c r="I38" s="1284">
        <v>10</v>
      </c>
      <c r="J38" s="1282"/>
      <c r="K38" s="1284" t="s">
        <v>1313</v>
      </c>
      <c r="L38" s="1284" t="s">
        <v>1810</v>
      </c>
      <c r="M38" s="1284" t="s">
        <v>1586</v>
      </c>
      <c r="N38" s="1284">
        <v>12</v>
      </c>
      <c r="O38" s="1282"/>
      <c r="P38" s="1282"/>
      <c r="Q38" s="1282"/>
      <c r="R38" s="1282"/>
    </row>
    <row r="39" s="73" customFormat="1" ht="13.5" spans="1:18">
      <c r="A39" s="1284" t="s">
        <v>906</v>
      </c>
      <c r="B39" s="1284" t="s">
        <v>315</v>
      </c>
      <c r="C39" s="1284" t="s">
        <v>1615</v>
      </c>
      <c r="D39" s="1284">
        <v>8</v>
      </c>
      <c r="E39" s="1282"/>
      <c r="F39" s="1284" t="s">
        <v>1110</v>
      </c>
      <c r="G39" s="1284" t="s">
        <v>1111</v>
      </c>
      <c r="H39" s="1284" t="s">
        <v>1528</v>
      </c>
      <c r="I39" s="1284">
        <v>10</v>
      </c>
      <c r="J39" s="1282"/>
      <c r="K39" s="1284" t="s">
        <v>951</v>
      </c>
      <c r="L39" s="1284" t="s">
        <v>538</v>
      </c>
      <c r="M39" s="1284" t="s">
        <v>1616</v>
      </c>
      <c r="N39" s="1284">
        <v>12</v>
      </c>
      <c r="O39" s="1282"/>
      <c r="P39" s="1282"/>
      <c r="Q39" s="1282"/>
      <c r="R39" s="1282"/>
    </row>
    <row r="40" s="73" customFormat="1" ht="13.5" spans="1:18">
      <c r="A40" s="1284" t="s">
        <v>908</v>
      </c>
      <c r="B40" s="1284" t="s">
        <v>382</v>
      </c>
      <c r="C40" s="1284" t="s">
        <v>1659</v>
      </c>
      <c r="D40" s="1284">
        <v>8</v>
      </c>
      <c r="E40" s="1282"/>
      <c r="F40" s="1284" t="s">
        <v>1115</v>
      </c>
      <c r="G40" s="1284" t="s">
        <v>1116</v>
      </c>
      <c r="H40" s="1284" t="s">
        <v>1811</v>
      </c>
      <c r="I40" s="1284">
        <v>10</v>
      </c>
      <c r="J40" s="1282"/>
      <c r="K40" s="1284" t="s">
        <v>1315</v>
      </c>
      <c r="L40" s="1284" t="s">
        <v>554</v>
      </c>
      <c r="M40" s="1284" t="s">
        <v>1668</v>
      </c>
      <c r="N40" s="1284">
        <v>12</v>
      </c>
      <c r="O40" s="1282"/>
      <c r="P40" s="1282"/>
      <c r="Q40" s="1282"/>
      <c r="R40" s="1282"/>
    </row>
    <row r="41" s="73" customFormat="1" ht="13.5" spans="1:18">
      <c r="A41" s="1284" t="s">
        <v>910</v>
      </c>
      <c r="B41" s="1284" t="s">
        <v>476</v>
      </c>
      <c r="C41" s="1284" t="s">
        <v>1436</v>
      </c>
      <c r="D41" s="1284">
        <v>8</v>
      </c>
      <c r="E41" s="1282"/>
      <c r="F41" s="1284" t="s">
        <v>1086</v>
      </c>
      <c r="G41" s="1284" t="s">
        <v>464</v>
      </c>
      <c r="H41" s="1284" t="s">
        <v>1552</v>
      </c>
      <c r="I41" s="1284">
        <v>10</v>
      </c>
      <c r="J41" s="1282"/>
      <c r="K41" s="1284" t="s">
        <v>1317</v>
      </c>
      <c r="L41" s="1284" t="s">
        <v>562</v>
      </c>
      <c r="M41" s="1284" t="s">
        <v>1476</v>
      </c>
      <c r="N41" s="1284">
        <v>12</v>
      </c>
      <c r="O41" s="1282"/>
      <c r="P41" s="1282"/>
      <c r="Q41" s="1282"/>
      <c r="R41" s="1282"/>
    </row>
    <row r="42" s="73" customFormat="1" ht="13.5" spans="1:18">
      <c r="A42" s="1284" t="s">
        <v>913</v>
      </c>
      <c r="B42" s="1284" t="s">
        <v>390</v>
      </c>
      <c r="C42" s="1284" t="s">
        <v>1440</v>
      </c>
      <c r="D42" s="1284">
        <v>8</v>
      </c>
      <c r="E42" s="1282"/>
      <c r="F42" s="1284" t="s">
        <v>1120</v>
      </c>
      <c r="G42" s="1284" t="s">
        <v>568</v>
      </c>
      <c r="H42" s="1284" t="s">
        <v>1557</v>
      </c>
      <c r="I42" s="1284">
        <v>10</v>
      </c>
      <c r="J42" s="1282"/>
      <c r="K42" s="1284" t="s">
        <v>1319</v>
      </c>
      <c r="L42" s="1284" t="s">
        <v>1320</v>
      </c>
      <c r="M42" s="1284" t="s">
        <v>1550</v>
      </c>
      <c r="N42" s="1284">
        <v>12</v>
      </c>
      <c r="O42" s="1282"/>
      <c r="P42" s="1282"/>
      <c r="Q42" s="1282"/>
      <c r="R42" s="1282"/>
    </row>
    <row r="43" s="73" customFormat="1" ht="13.5" spans="1:18">
      <c r="A43" s="1284" t="s">
        <v>915</v>
      </c>
      <c r="B43" s="1284" t="s">
        <v>676</v>
      </c>
      <c r="C43" s="1284" t="s">
        <v>1445</v>
      </c>
      <c r="D43" s="1284">
        <v>8</v>
      </c>
      <c r="E43" s="1282"/>
      <c r="F43" s="1284" t="s">
        <v>1097</v>
      </c>
      <c r="G43" s="1284" t="s">
        <v>536</v>
      </c>
      <c r="H43" s="1284" t="s">
        <v>1812</v>
      </c>
      <c r="I43" s="1284">
        <v>10</v>
      </c>
      <c r="J43" s="1282"/>
      <c r="K43" s="1284" t="s">
        <v>1322</v>
      </c>
      <c r="L43" s="1284" t="s">
        <v>578</v>
      </c>
      <c r="M43" s="1284" t="s">
        <v>1579</v>
      </c>
      <c r="N43" s="1284">
        <v>12</v>
      </c>
      <c r="O43" s="1282"/>
      <c r="P43" s="1282"/>
      <c r="Q43" s="1282"/>
      <c r="R43" s="1282"/>
    </row>
    <row r="44" s="73" customFormat="1" ht="13.5" spans="1:18">
      <c r="A44" s="1284" t="s">
        <v>917</v>
      </c>
      <c r="B44" s="1284" t="s">
        <v>398</v>
      </c>
      <c r="C44" s="1284" t="s">
        <v>1475</v>
      </c>
      <c r="D44" s="1284">
        <v>8</v>
      </c>
      <c r="E44" s="1282"/>
      <c r="F44" s="1284" t="s">
        <v>1123</v>
      </c>
      <c r="G44" s="1284" t="s">
        <v>576</v>
      </c>
      <c r="H44" s="1284" t="s">
        <v>1561</v>
      </c>
      <c r="I44" s="1284">
        <v>10</v>
      </c>
      <c r="J44" s="1282"/>
      <c r="K44" s="1284" t="s">
        <v>1324</v>
      </c>
      <c r="L44" s="1284" t="s">
        <v>586</v>
      </c>
      <c r="M44" s="1284" t="s">
        <v>1603</v>
      </c>
      <c r="N44" s="1284">
        <v>12</v>
      </c>
      <c r="O44" s="1282"/>
      <c r="P44" s="1282"/>
      <c r="Q44" s="1282"/>
      <c r="R44" s="1282"/>
    </row>
    <row r="45" s="73" customFormat="1" ht="13.5" spans="1:18">
      <c r="A45" s="1284" t="s">
        <v>919</v>
      </c>
      <c r="B45" s="1284" t="s">
        <v>920</v>
      </c>
      <c r="C45" s="1284" t="s">
        <v>1517</v>
      </c>
      <c r="D45" s="1284">
        <v>8</v>
      </c>
      <c r="E45" s="1282"/>
      <c r="F45" s="1284" t="s">
        <v>1125</v>
      </c>
      <c r="G45" s="1284" t="s">
        <v>319</v>
      </c>
      <c r="H45" s="1284" t="s">
        <v>1565</v>
      </c>
      <c r="I45" s="1284">
        <v>10</v>
      </c>
      <c r="J45" s="1282"/>
      <c r="K45" s="1284" t="s">
        <v>1326</v>
      </c>
      <c r="L45" s="1284" t="s">
        <v>594</v>
      </c>
      <c r="M45" s="1284" t="s">
        <v>1637</v>
      </c>
      <c r="N45" s="1284">
        <v>12</v>
      </c>
      <c r="O45" s="1282"/>
      <c r="P45" s="1282"/>
      <c r="Q45" s="1282"/>
      <c r="R45" s="1282"/>
    </row>
    <row r="46" s="73" customFormat="1" ht="13.5" spans="1:18">
      <c r="A46" s="1284" t="s">
        <v>922</v>
      </c>
      <c r="B46" s="1284" t="s">
        <v>684</v>
      </c>
      <c r="C46" s="1284" t="s">
        <v>1558</v>
      </c>
      <c r="D46" s="1284">
        <v>8</v>
      </c>
      <c r="E46" s="1282"/>
      <c r="F46" s="1284" t="s">
        <v>1127</v>
      </c>
      <c r="G46" s="1284" t="s">
        <v>494</v>
      </c>
      <c r="H46" s="1284" t="s">
        <v>1573</v>
      </c>
      <c r="I46" s="1284">
        <v>10</v>
      </c>
      <c r="J46" s="1282"/>
      <c r="K46" s="1284" t="s">
        <v>983</v>
      </c>
      <c r="L46" s="1284" t="s">
        <v>384</v>
      </c>
      <c r="M46" s="1284" t="s">
        <v>1438</v>
      </c>
      <c r="N46" s="1284">
        <v>13</v>
      </c>
      <c r="O46" s="1282"/>
      <c r="P46" s="1282"/>
      <c r="Q46" s="1282"/>
      <c r="R46" s="1282"/>
    </row>
    <row r="47" s="73" customFormat="1" ht="13.5" spans="1:18">
      <c r="A47" s="1284" t="s">
        <v>925</v>
      </c>
      <c r="B47" s="1284" t="s">
        <v>323</v>
      </c>
      <c r="C47" s="1284" t="s">
        <v>1594</v>
      </c>
      <c r="D47" s="1284">
        <v>8</v>
      </c>
      <c r="E47" s="1282"/>
      <c r="F47" s="1284" t="s">
        <v>1134</v>
      </c>
      <c r="G47" s="1284" t="s">
        <v>410</v>
      </c>
      <c r="H47" s="1284" t="s">
        <v>1605</v>
      </c>
      <c r="I47" s="1284">
        <v>10</v>
      </c>
      <c r="J47" s="1282"/>
      <c r="K47" s="1284" t="s">
        <v>993</v>
      </c>
      <c r="L47" s="1284" t="s">
        <v>752</v>
      </c>
      <c r="M47" s="1284" t="s">
        <v>1465</v>
      </c>
      <c r="N47" s="1284">
        <v>13</v>
      </c>
      <c r="O47" s="1282"/>
      <c r="P47" s="1282"/>
      <c r="Q47" s="1282"/>
      <c r="R47" s="1282"/>
    </row>
    <row r="48" s="73" customFormat="1" ht="13.5" spans="1:18">
      <c r="A48" s="1284" t="s">
        <v>927</v>
      </c>
      <c r="B48" s="1284" t="s">
        <v>438</v>
      </c>
      <c r="C48" s="1284" t="s">
        <v>1632</v>
      </c>
      <c r="D48" s="1284">
        <v>8</v>
      </c>
      <c r="E48" s="1282"/>
      <c r="F48" s="1284" t="s">
        <v>1136</v>
      </c>
      <c r="G48" s="1284" t="s">
        <v>1813</v>
      </c>
      <c r="H48" s="1284" t="s">
        <v>1619</v>
      </c>
      <c r="I48" s="1284">
        <v>10</v>
      </c>
      <c r="J48" s="1282"/>
      <c r="K48" s="1284" t="s">
        <v>1020</v>
      </c>
      <c r="L48" s="1284" t="s">
        <v>1021</v>
      </c>
      <c r="M48" s="1284" t="s">
        <v>1531</v>
      </c>
      <c r="N48" s="1284">
        <v>13</v>
      </c>
      <c r="O48" s="1282"/>
      <c r="P48" s="1282"/>
      <c r="Q48" s="1282"/>
      <c r="R48" s="1282"/>
    </row>
    <row r="49" s="73" customFormat="1" ht="13.5" spans="1:18">
      <c r="A49" s="1284" t="s">
        <v>929</v>
      </c>
      <c r="B49" s="1284" t="s">
        <v>331</v>
      </c>
      <c r="C49" s="1284" t="s">
        <v>1636</v>
      </c>
      <c r="D49" s="1284">
        <v>8</v>
      </c>
      <c r="E49" s="1282"/>
      <c r="F49" s="1284" t="s">
        <v>1138</v>
      </c>
      <c r="G49" s="1284" t="s">
        <v>572</v>
      </c>
      <c r="H49" s="1284" t="s">
        <v>1623</v>
      </c>
      <c r="I49" s="1284">
        <v>10</v>
      </c>
      <c r="J49" s="1282"/>
      <c r="K49" s="1284" t="s">
        <v>1037</v>
      </c>
      <c r="L49" s="1284" t="s">
        <v>416</v>
      </c>
      <c r="M49" s="1284" t="s">
        <v>1572</v>
      </c>
      <c r="N49" s="1284">
        <v>13</v>
      </c>
      <c r="O49" s="1282"/>
      <c r="P49" s="1282"/>
      <c r="Q49" s="1282"/>
      <c r="R49" s="1282"/>
    </row>
    <row r="50" s="73" customFormat="1" ht="13.5" spans="1:18">
      <c r="A50" s="1284" t="s">
        <v>931</v>
      </c>
      <c r="B50" s="1284" t="s">
        <v>446</v>
      </c>
      <c r="C50" s="1284" t="s">
        <v>1652</v>
      </c>
      <c r="D50" s="1284">
        <v>8</v>
      </c>
      <c r="E50" s="1282"/>
      <c r="F50" s="1284" t="s">
        <v>1142</v>
      </c>
      <c r="G50" s="1284" t="s">
        <v>1143</v>
      </c>
      <c r="H50" s="1284" t="s">
        <v>1643</v>
      </c>
      <c r="I50" s="1284">
        <v>10</v>
      </c>
      <c r="J50" s="1282"/>
      <c r="K50" s="1284" t="s">
        <v>1051</v>
      </c>
      <c r="L50" s="1284" t="s">
        <v>349</v>
      </c>
      <c r="M50" s="1284" t="s">
        <v>1600</v>
      </c>
      <c r="N50" s="1284">
        <v>13</v>
      </c>
      <c r="O50" s="1282"/>
      <c r="P50" s="1282"/>
      <c r="Q50" s="1282"/>
      <c r="R50" s="1282"/>
    </row>
    <row r="51" s="73" customFormat="1" ht="13.5" spans="1:18">
      <c r="A51" s="1284" t="s">
        <v>933</v>
      </c>
      <c r="B51" s="1284" t="s">
        <v>692</v>
      </c>
      <c r="C51" s="1284" t="s">
        <v>1432</v>
      </c>
      <c r="D51" s="1284">
        <v>8</v>
      </c>
      <c r="E51" s="1282"/>
      <c r="F51" s="1284" t="s">
        <v>1145</v>
      </c>
      <c r="G51" s="1284" t="s">
        <v>678</v>
      </c>
      <c r="H51" s="1284" t="s">
        <v>1647</v>
      </c>
      <c r="I51" s="1284">
        <v>10</v>
      </c>
      <c r="J51" s="1282"/>
      <c r="K51" s="1284" t="s">
        <v>1053</v>
      </c>
      <c r="L51" s="1284" t="s">
        <v>506</v>
      </c>
      <c r="M51" s="1284" t="s">
        <v>1614</v>
      </c>
      <c r="N51" s="1284">
        <v>13</v>
      </c>
      <c r="O51" s="1282"/>
      <c r="P51" s="1282"/>
      <c r="Q51" s="1282"/>
      <c r="R51" s="1282"/>
    </row>
    <row r="52" s="73" customFormat="1" ht="13.5" spans="1:18">
      <c r="A52" s="1284" t="s">
        <v>935</v>
      </c>
      <c r="B52" s="1284" t="s">
        <v>406</v>
      </c>
      <c r="C52" s="1284" t="s">
        <v>1468</v>
      </c>
      <c r="D52" s="1284">
        <v>8</v>
      </c>
      <c r="E52" s="1282"/>
      <c r="F52" s="1284" t="s">
        <v>1147</v>
      </c>
      <c r="G52" s="1284" t="s">
        <v>1148</v>
      </c>
      <c r="H52" s="1284" t="s">
        <v>1651</v>
      </c>
      <c r="I52" s="1284">
        <v>10</v>
      </c>
      <c r="J52" s="1282"/>
      <c r="K52" s="1284" t="s">
        <v>1057</v>
      </c>
      <c r="L52" s="1284" t="s">
        <v>1058</v>
      </c>
      <c r="M52" s="1284" t="s">
        <v>1622</v>
      </c>
      <c r="N52" s="1284">
        <v>13</v>
      </c>
      <c r="O52" s="1282"/>
      <c r="P52" s="1282"/>
      <c r="Q52" s="1282"/>
      <c r="R52" s="1282"/>
    </row>
    <row r="53" s="73" customFormat="1" ht="13.5" spans="1:18">
      <c r="A53" s="1284" t="s">
        <v>937</v>
      </c>
      <c r="B53" s="1284" t="s">
        <v>414</v>
      </c>
      <c r="C53" s="1284" t="s">
        <v>1472</v>
      </c>
      <c r="D53" s="1284">
        <v>8</v>
      </c>
      <c r="E53" s="1282"/>
      <c r="F53" s="1284" t="s">
        <v>1152</v>
      </c>
      <c r="G53" s="1284" t="s">
        <v>496</v>
      </c>
      <c r="H53" s="1284" t="s">
        <v>1667</v>
      </c>
      <c r="I53" s="1284">
        <v>10</v>
      </c>
      <c r="J53" s="1282"/>
      <c r="K53" s="1284" t="s">
        <v>1062</v>
      </c>
      <c r="L53" s="1284" t="s">
        <v>356</v>
      </c>
      <c r="M53" s="1284" t="s">
        <v>1634</v>
      </c>
      <c r="N53" s="1284">
        <v>13</v>
      </c>
      <c r="O53" s="1282"/>
      <c r="P53" s="1282"/>
      <c r="Q53" s="1282"/>
      <c r="R53" s="1282"/>
    </row>
    <row r="54" s="73" customFormat="1" ht="13.5" spans="1:18">
      <c r="A54" s="1284" t="s">
        <v>939</v>
      </c>
      <c r="B54" s="1284" t="s">
        <v>337</v>
      </c>
      <c r="C54" s="1284" t="s">
        <v>1497</v>
      </c>
      <c r="D54" s="1284">
        <v>8</v>
      </c>
      <c r="E54" s="1282"/>
      <c r="F54" s="1284" t="s">
        <v>1154</v>
      </c>
      <c r="G54" s="1284" t="s">
        <v>719</v>
      </c>
      <c r="H54" s="1284" t="s">
        <v>1671</v>
      </c>
      <c r="I54" s="1284">
        <v>10</v>
      </c>
      <c r="J54" s="1282"/>
      <c r="K54" s="1284" t="s">
        <v>1075</v>
      </c>
      <c r="L54" s="1284" t="s">
        <v>311</v>
      </c>
      <c r="M54" s="1284" t="s">
        <v>1670</v>
      </c>
      <c r="N54" s="1284">
        <v>13</v>
      </c>
      <c r="O54" s="1282"/>
      <c r="P54" s="1282"/>
      <c r="Q54" s="1282"/>
      <c r="R54" s="1282"/>
    </row>
    <row r="55" s="73" customFormat="1" ht="13.5" spans="1:18">
      <c r="A55" s="1284" t="s">
        <v>941</v>
      </c>
      <c r="B55" s="1284" t="s">
        <v>345</v>
      </c>
      <c r="C55" s="1284" t="s">
        <v>1538</v>
      </c>
      <c r="D55" s="1284">
        <v>8</v>
      </c>
      <c r="E55" s="1282"/>
      <c r="F55" s="1284" t="s">
        <v>1159</v>
      </c>
      <c r="G55" s="1284" t="s">
        <v>1160</v>
      </c>
      <c r="H55" s="1284" t="s">
        <v>1814</v>
      </c>
      <c r="I55" s="1284">
        <v>10</v>
      </c>
      <c r="J55" s="1282"/>
      <c r="K55" s="1284" t="s">
        <v>1077</v>
      </c>
      <c r="L55" s="1284" t="s">
        <v>364</v>
      </c>
      <c r="M55" s="1284" t="s">
        <v>1815</v>
      </c>
      <c r="N55" s="1284">
        <v>13</v>
      </c>
      <c r="O55" s="1282"/>
      <c r="P55" s="1282"/>
      <c r="Q55" s="1282"/>
      <c r="R55" s="1282"/>
    </row>
    <row r="56" s="73" customFormat="1" ht="13.5" spans="1:18">
      <c r="A56" s="1284" t="s">
        <v>943</v>
      </c>
      <c r="B56" s="1284" t="s">
        <v>352</v>
      </c>
      <c r="C56" s="1284" t="s">
        <v>1542</v>
      </c>
      <c r="D56" s="1284">
        <v>8</v>
      </c>
      <c r="E56" s="1282"/>
      <c r="F56" s="1284" t="s">
        <v>1162</v>
      </c>
      <c r="G56" s="1284" t="s">
        <v>504</v>
      </c>
      <c r="H56" s="1284" t="s">
        <v>1454</v>
      </c>
      <c r="I56" s="1284">
        <v>10</v>
      </c>
      <c r="J56" s="1282"/>
      <c r="K56" s="1284" t="s">
        <v>1090</v>
      </c>
      <c r="L56" s="1284" t="s">
        <v>347</v>
      </c>
      <c r="M56" s="1284" t="s">
        <v>1461</v>
      </c>
      <c r="N56" s="1284">
        <v>13</v>
      </c>
      <c r="O56" s="1282"/>
      <c r="P56" s="1282"/>
      <c r="Q56" s="1282"/>
      <c r="R56" s="1282"/>
    </row>
    <row r="57" s="73" customFormat="1" ht="13.5" spans="1:18">
      <c r="A57" s="1284" t="s">
        <v>947</v>
      </c>
      <c r="B57" s="1284" t="s">
        <v>1816</v>
      </c>
      <c r="C57" s="1284" t="s">
        <v>1641</v>
      </c>
      <c r="D57" s="1284">
        <v>8</v>
      </c>
      <c r="E57" s="1282"/>
      <c r="F57" s="1284" t="s">
        <v>1164</v>
      </c>
      <c r="G57" s="1284" t="s">
        <v>512</v>
      </c>
      <c r="H57" s="1284" t="s">
        <v>1458</v>
      </c>
      <c r="I57" s="1284">
        <v>10</v>
      </c>
      <c r="J57" s="1282"/>
      <c r="K57" s="1284" t="s">
        <v>1099</v>
      </c>
      <c r="L57" s="1284" t="s">
        <v>472</v>
      </c>
      <c r="M57" s="1284" t="s">
        <v>1491</v>
      </c>
      <c r="N57" s="1284">
        <v>13</v>
      </c>
      <c r="O57" s="1282"/>
      <c r="P57" s="1282"/>
      <c r="Q57" s="1282"/>
      <c r="R57" s="1282"/>
    </row>
    <row r="58" s="73" customFormat="1" ht="13.5" spans="1:18">
      <c r="A58" s="1284" t="s">
        <v>1328</v>
      </c>
      <c r="B58" s="1284" t="s">
        <v>1329</v>
      </c>
      <c r="C58" s="1284" t="s">
        <v>1442</v>
      </c>
      <c r="D58" s="1284">
        <v>9</v>
      </c>
      <c r="E58" s="1282"/>
      <c r="F58" s="1284" t="s">
        <v>1166</v>
      </c>
      <c r="G58" s="1284" t="s">
        <v>725</v>
      </c>
      <c r="H58" s="1284" t="s">
        <v>1471</v>
      </c>
      <c r="I58" s="1284">
        <v>10</v>
      </c>
      <c r="J58" s="1282"/>
      <c r="K58" s="1284" t="s">
        <v>1113</v>
      </c>
      <c r="L58" s="1284" t="s">
        <v>560</v>
      </c>
      <c r="M58" s="1284" t="s">
        <v>1536</v>
      </c>
      <c r="N58" s="1284">
        <v>13</v>
      </c>
      <c r="O58" s="1282"/>
      <c r="P58" s="1282"/>
      <c r="Q58" s="1282"/>
      <c r="R58" s="1282"/>
    </row>
    <row r="59" s="73" customFormat="1" ht="13.5" spans="1:18">
      <c r="A59" s="1284" t="s">
        <v>957</v>
      </c>
      <c r="B59" s="1284" t="s">
        <v>958</v>
      </c>
      <c r="C59" s="1284" t="s">
        <v>1498</v>
      </c>
      <c r="D59" s="1284">
        <v>9</v>
      </c>
      <c r="E59" s="1282"/>
      <c r="F59" s="1284" t="s">
        <v>1168</v>
      </c>
      <c r="G59" s="1284" t="s">
        <v>1817</v>
      </c>
      <c r="H59" s="1284" t="s">
        <v>1488</v>
      </c>
      <c r="I59" s="1284">
        <v>10</v>
      </c>
      <c r="J59" s="1282"/>
      <c r="K59" s="1284" t="s">
        <v>1140</v>
      </c>
      <c r="L59" s="1284" t="s">
        <v>354</v>
      </c>
      <c r="M59" s="1284" t="s">
        <v>1627</v>
      </c>
      <c r="N59" s="1284">
        <v>13</v>
      </c>
      <c r="O59" s="1282"/>
      <c r="P59" s="1282"/>
      <c r="Q59" s="1282"/>
      <c r="R59" s="1282"/>
    </row>
    <row r="60" s="73" customFormat="1" ht="13.5" spans="1:18">
      <c r="A60" s="1284" t="s">
        <v>960</v>
      </c>
      <c r="B60" s="1284" t="s">
        <v>420</v>
      </c>
      <c r="C60" s="1284" t="s">
        <v>1527</v>
      </c>
      <c r="D60" s="1284">
        <v>9</v>
      </c>
      <c r="E60" s="1282"/>
      <c r="F60" s="1284" t="s">
        <v>1171</v>
      </c>
      <c r="G60" s="1284" t="s">
        <v>520</v>
      </c>
      <c r="H60" s="1284" t="s">
        <v>1492</v>
      </c>
      <c r="I60" s="1284">
        <v>10</v>
      </c>
      <c r="J60" s="1282"/>
      <c r="K60" s="1284" t="s">
        <v>1200</v>
      </c>
      <c r="L60" s="1284" t="s">
        <v>566</v>
      </c>
      <c r="M60" s="1284" t="s">
        <v>1582</v>
      </c>
      <c r="N60" s="1284">
        <v>13</v>
      </c>
      <c r="O60" s="1282"/>
      <c r="P60" s="1282"/>
      <c r="Q60" s="1282"/>
      <c r="R60" s="1282"/>
    </row>
    <row r="61" s="73" customFormat="1" ht="13.5" spans="1:18">
      <c r="A61" s="1284" t="s">
        <v>1331</v>
      </c>
      <c r="B61" s="1284" t="s">
        <v>1818</v>
      </c>
      <c r="C61" s="1284" t="s">
        <v>1819</v>
      </c>
      <c r="D61" s="1284">
        <v>9</v>
      </c>
      <c r="E61" s="1282"/>
      <c r="F61" s="1284" t="s">
        <v>1178</v>
      </c>
      <c r="G61" s="1284" t="s">
        <v>1179</v>
      </c>
      <c r="H61" s="1284" t="s">
        <v>1820</v>
      </c>
      <c r="I61" s="1284">
        <v>10</v>
      </c>
      <c r="J61" s="1282"/>
      <c r="K61" s="1284" t="s">
        <v>1204</v>
      </c>
      <c r="L61" s="1284" t="s">
        <v>327</v>
      </c>
      <c r="M61" s="1284" t="s">
        <v>1612</v>
      </c>
      <c r="N61" s="1284">
        <v>13</v>
      </c>
      <c r="O61" s="1282"/>
      <c r="P61" s="1282"/>
      <c r="Q61" s="1282"/>
      <c r="R61" s="1282"/>
    </row>
    <row r="62" spans="1:18">
      <c r="A62" s="1284" t="s">
        <v>962</v>
      </c>
      <c r="B62" s="1284" t="s">
        <v>436</v>
      </c>
      <c r="C62" s="1284" t="s">
        <v>1821</v>
      </c>
      <c r="D62" s="1284">
        <v>9</v>
      </c>
      <c r="E62" s="1282"/>
      <c r="F62" s="1284" t="s">
        <v>1181</v>
      </c>
      <c r="G62" s="1284" t="s">
        <v>592</v>
      </c>
      <c r="H62" s="1284" t="s">
        <v>1521</v>
      </c>
      <c r="I62" s="1284">
        <v>10</v>
      </c>
      <c r="J62" s="1282"/>
      <c r="K62" s="1284" t="s">
        <v>1209</v>
      </c>
      <c r="L62" s="1284" t="s">
        <v>751</v>
      </c>
      <c r="M62" s="1284" t="s">
        <v>1624</v>
      </c>
      <c r="N62" s="1284">
        <v>13</v>
      </c>
      <c r="O62" s="1282"/>
      <c r="P62" s="1282"/>
      <c r="Q62" s="1282"/>
      <c r="R62" s="1282"/>
    </row>
    <row r="63" spans="1:18">
      <c r="A63" s="1284" t="s">
        <v>1333</v>
      </c>
      <c r="B63" s="1284" t="s">
        <v>452</v>
      </c>
      <c r="C63" s="1284" t="s">
        <v>1532</v>
      </c>
      <c r="D63" s="1284">
        <v>9</v>
      </c>
      <c r="E63" s="1282"/>
      <c r="F63" s="1284" t="s">
        <v>1183</v>
      </c>
      <c r="G63" s="1284" t="s">
        <v>1184</v>
      </c>
      <c r="H63" s="1284" t="s">
        <v>1822</v>
      </c>
      <c r="I63" s="1284">
        <v>10</v>
      </c>
      <c r="J63" s="1282"/>
      <c r="K63" s="1284" t="s">
        <v>1239</v>
      </c>
      <c r="L63" s="1284" t="s">
        <v>370</v>
      </c>
      <c r="M63" s="1284" t="s">
        <v>1489</v>
      </c>
      <c r="N63" s="1284">
        <v>13</v>
      </c>
      <c r="O63" s="1282"/>
      <c r="P63" s="1282"/>
      <c r="Q63" s="1282"/>
      <c r="R63" s="1282"/>
    </row>
    <row r="64" spans="1:18">
      <c r="A64" s="1284" t="s">
        <v>964</v>
      </c>
      <c r="B64" s="1284" t="s">
        <v>717</v>
      </c>
      <c r="C64" s="1284" t="s">
        <v>1597</v>
      </c>
      <c r="D64" s="1284">
        <v>9</v>
      </c>
      <c r="E64" s="1282"/>
      <c r="F64" s="1284" t="s">
        <v>1186</v>
      </c>
      <c r="G64" s="1284" t="s">
        <v>600</v>
      </c>
      <c r="H64" s="1284" t="s">
        <v>1529</v>
      </c>
      <c r="I64" s="1284">
        <v>10</v>
      </c>
      <c r="J64" s="1282"/>
      <c r="K64" s="1284" t="s">
        <v>1268</v>
      </c>
      <c r="L64" s="1284" t="s">
        <v>627</v>
      </c>
      <c r="M64" s="1284" t="s">
        <v>1563</v>
      </c>
      <c r="N64" s="1284">
        <v>13</v>
      </c>
      <c r="O64" s="1282"/>
      <c r="P64" s="1282"/>
      <c r="Q64" s="1282"/>
      <c r="R64" s="1282"/>
    </row>
    <row r="65" spans="1:18">
      <c r="A65" s="1284" t="s">
        <v>966</v>
      </c>
      <c r="B65" s="1284" t="s">
        <v>484</v>
      </c>
      <c r="C65" s="1284" t="s">
        <v>1467</v>
      </c>
      <c r="D65" s="1284">
        <v>9</v>
      </c>
      <c r="E65" s="1282"/>
      <c r="F65" s="1284" t="s">
        <v>1188</v>
      </c>
      <c r="G65" s="1284" t="s">
        <v>542</v>
      </c>
      <c r="H65" s="1284" t="s">
        <v>1533</v>
      </c>
      <c r="I65" s="1284">
        <v>10</v>
      </c>
      <c r="J65" s="1282"/>
      <c r="K65" s="1284" t="s">
        <v>1274</v>
      </c>
      <c r="L65" s="1284" t="s">
        <v>640</v>
      </c>
      <c r="M65" s="1284" t="s">
        <v>1587</v>
      </c>
      <c r="N65" s="1284">
        <v>13</v>
      </c>
      <c r="O65" s="1282"/>
      <c r="P65" s="1282"/>
      <c r="Q65" s="1282"/>
      <c r="R65" s="1282"/>
    </row>
    <row r="66" spans="1:18">
      <c r="A66" s="1284" t="s">
        <v>1335</v>
      </c>
      <c r="B66" s="1284" t="s">
        <v>492</v>
      </c>
      <c r="C66" s="1284" t="s">
        <v>1484</v>
      </c>
      <c r="D66" s="1284">
        <v>9</v>
      </c>
      <c r="E66" s="1282"/>
      <c r="F66" s="1284" t="s">
        <v>1190</v>
      </c>
      <c r="G66" s="1284" t="s">
        <v>550</v>
      </c>
      <c r="H66" s="1284" t="s">
        <v>1537</v>
      </c>
      <c r="I66" s="1284">
        <v>10</v>
      </c>
      <c r="J66" s="1282"/>
      <c r="K66" s="1284" t="s">
        <v>1297</v>
      </c>
      <c r="L66" s="1284" t="s">
        <v>656</v>
      </c>
      <c r="M66" s="1284" t="s">
        <v>1669</v>
      </c>
      <c r="N66" s="1284">
        <v>13</v>
      </c>
      <c r="O66" s="1282"/>
      <c r="P66" s="1282"/>
      <c r="Q66" s="1282"/>
      <c r="R66" s="1282"/>
    </row>
    <row r="67" spans="1:18">
      <c r="A67" s="1284" t="s">
        <v>954</v>
      </c>
      <c r="B67" s="1284" t="s">
        <v>955</v>
      </c>
      <c r="C67" s="1284" t="s">
        <v>1823</v>
      </c>
      <c r="D67" s="1284">
        <v>9</v>
      </c>
      <c r="E67" s="1282"/>
      <c r="F67" s="1284" t="s">
        <v>1192</v>
      </c>
      <c r="G67" s="1284" t="s">
        <v>558</v>
      </c>
      <c r="H67" s="1284" t="s">
        <v>1545</v>
      </c>
      <c r="I67" s="1284">
        <v>10</v>
      </c>
      <c r="J67" s="1282"/>
      <c r="K67" s="1284" t="s">
        <v>862</v>
      </c>
      <c r="L67" s="1284" t="s">
        <v>228</v>
      </c>
      <c r="M67" s="1284" t="s">
        <v>1576</v>
      </c>
      <c r="N67" s="1284">
        <v>14</v>
      </c>
      <c r="O67" s="1282"/>
      <c r="P67" s="1282"/>
      <c r="Q67" s="1282"/>
      <c r="R67" s="1282"/>
    </row>
    <row r="68" spans="1:18">
      <c r="A68" s="1284" t="s">
        <v>851</v>
      </c>
      <c r="B68" s="1284" t="s">
        <v>500</v>
      </c>
      <c r="C68" s="1284" t="s">
        <v>1541</v>
      </c>
      <c r="D68" s="1284">
        <v>9</v>
      </c>
      <c r="E68" s="1282"/>
      <c r="F68" s="1284" t="s">
        <v>1194</v>
      </c>
      <c r="G68" s="1284" t="s">
        <v>608</v>
      </c>
      <c r="H68" s="1284" t="s">
        <v>1562</v>
      </c>
      <c r="I68" s="1284">
        <v>10</v>
      </c>
      <c r="J68" s="1282"/>
      <c r="K68" s="1282"/>
      <c r="L68" s="1282"/>
      <c r="M68" s="1282"/>
      <c r="N68" s="1282"/>
      <c r="O68" s="1282"/>
      <c r="P68" s="1282"/>
      <c r="Q68" s="1282"/>
      <c r="R68" s="1282"/>
    </row>
    <row r="69" spans="1:18">
      <c r="A69" s="1284" t="s">
        <v>1340</v>
      </c>
      <c r="B69" s="1284" t="s">
        <v>1341</v>
      </c>
      <c r="C69" s="1284" t="s">
        <v>1606</v>
      </c>
      <c r="D69" s="1284">
        <v>9</v>
      </c>
      <c r="E69" s="1282"/>
      <c r="F69" s="1284" t="s">
        <v>1196</v>
      </c>
      <c r="G69" s="1284" t="s">
        <v>615</v>
      </c>
      <c r="H69" s="1284" t="s">
        <v>1574</v>
      </c>
      <c r="I69" s="1284">
        <v>10</v>
      </c>
      <c r="J69" s="1282"/>
      <c r="K69" s="1282"/>
      <c r="L69" s="1282"/>
      <c r="M69" s="1282"/>
      <c r="N69" s="1282"/>
      <c r="O69" s="1282"/>
      <c r="P69" s="1282"/>
      <c r="Q69" s="1282"/>
      <c r="R69" s="1282"/>
    </row>
    <row r="70" spans="1:18">
      <c r="A70" s="1284" t="s">
        <v>974</v>
      </c>
      <c r="B70" s="1284" t="s">
        <v>702</v>
      </c>
      <c r="C70" s="1284" t="s">
        <v>1591</v>
      </c>
      <c r="D70" s="1284">
        <v>9</v>
      </c>
      <c r="E70" s="1282"/>
      <c r="F70" s="1284" t="s">
        <v>1198</v>
      </c>
      <c r="G70" s="1284" t="s">
        <v>294</v>
      </c>
      <c r="H70" s="1284" t="s">
        <v>1578</v>
      </c>
      <c r="I70" s="1284">
        <v>10</v>
      </c>
      <c r="J70" s="1282"/>
      <c r="K70" s="1282"/>
      <c r="L70" s="1282"/>
      <c r="M70" s="1282"/>
      <c r="N70" s="1282"/>
      <c r="O70" s="1282"/>
      <c r="P70" s="1282"/>
      <c r="Q70" s="1282"/>
      <c r="R70" s="1282"/>
    </row>
    <row r="71" spans="1:18">
      <c r="A71" s="1284" t="s">
        <v>976</v>
      </c>
      <c r="B71" s="1284" t="s">
        <v>750</v>
      </c>
      <c r="C71" s="1284" t="s">
        <v>1621</v>
      </c>
      <c r="D71" s="1284">
        <v>9</v>
      </c>
      <c r="E71" s="1282"/>
      <c r="F71" s="1282"/>
      <c r="G71" s="1282"/>
      <c r="H71" s="1282"/>
      <c r="I71" s="1282"/>
      <c r="J71" s="1282"/>
      <c r="K71" s="1282"/>
      <c r="L71" s="1282"/>
      <c r="M71" s="1282"/>
      <c r="N71" s="1282"/>
      <c r="O71" s="1282"/>
      <c r="P71" s="1282"/>
      <c r="Q71" s="1282"/>
      <c r="R71" s="1282"/>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L10" sqref="L1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29"/>
      <c r="B1" s="1229"/>
      <c r="C1" s="596" t="s">
        <v>95</v>
      </c>
      <c r="D1" s="596"/>
      <c r="E1" s="596"/>
      <c r="F1" s="596"/>
      <c r="G1" s="596"/>
      <c r="H1" s="596"/>
      <c r="I1" s="596"/>
      <c r="J1" s="596"/>
    </row>
    <row r="2" ht="18.75" spans="1:10">
      <c r="A2" s="1229"/>
      <c r="B2" s="1229"/>
      <c r="C2" s="32" t="s">
        <v>216</v>
      </c>
      <c r="D2" s="32"/>
      <c r="E2" s="32"/>
      <c r="F2" s="32"/>
      <c r="G2" s="32"/>
      <c r="H2" s="32"/>
      <c r="I2" s="32"/>
      <c r="J2" s="32"/>
    </row>
    <row r="3" spans="1:10">
      <c r="A3" s="1229"/>
      <c r="B3" s="1229"/>
      <c r="C3" s="1230" t="s">
        <v>1672</v>
      </c>
      <c r="D3" s="1231"/>
      <c r="E3" s="1231"/>
      <c r="F3" s="1231"/>
      <c r="G3" s="1231"/>
      <c r="H3" s="1231"/>
      <c r="I3" s="1231"/>
      <c r="J3" s="1231"/>
    </row>
    <row r="4" ht="27" spans="6:10">
      <c r="F4" s="625" t="s">
        <v>1824</v>
      </c>
      <c r="J4" s="1281" t="s">
        <v>1825</v>
      </c>
    </row>
    <row r="6" ht="24.75" spans="1:6">
      <c r="A6" s="1256" t="s">
        <v>1826</v>
      </c>
      <c r="B6" s="1256" t="s">
        <v>1827</v>
      </c>
      <c r="C6" s="1257" t="s">
        <v>1828</v>
      </c>
      <c r="D6" s="1256" t="s">
        <v>1829</v>
      </c>
      <c r="E6" s="1256" t="s">
        <v>1830</v>
      </c>
      <c r="F6" s="1256" t="s">
        <v>1831</v>
      </c>
    </row>
    <row r="7" ht="24.75" spans="1:6">
      <c r="A7" s="1258" t="s">
        <v>248</v>
      </c>
      <c r="B7" s="1259">
        <v>61</v>
      </c>
      <c r="C7" s="1260">
        <v>59.5</v>
      </c>
      <c r="D7" s="1260">
        <v>59.5</v>
      </c>
      <c r="E7" s="1260">
        <v>59.5</v>
      </c>
      <c r="F7" s="1260">
        <v>59.5</v>
      </c>
    </row>
    <row r="8" ht="24.75" spans="1:6">
      <c r="A8" s="1258" t="s">
        <v>228</v>
      </c>
      <c r="B8" s="1261">
        <v>61.5</v>
      </c>
      <c r="C8" s="1261">
        <v>60.5</v>
      </c>
      <c r="D8" s="1261">
        <v>60.5</v>
      </c>
      <c r="E8" s="1261">
        <v>60.5</v>
      </c>
      <c r="F8" s="1261">
        <v>60.5</v>
      </c>
    </row>
    <row r="9" ht="24.75" spans="1:6">
      <c r="A9" s="1258" t="s">
        <v>1832</v>
      </c>
      <c r="B9" s="1261">
        <v>60.5</v>
      </c>
      <c r="C9" s="1261">
        <v>58.5</v>
      </c>
      <c r="D9" s="1261">
        <v>58.5</v>
      </c>
      <c r="E9" s="1261">
        <v>58.5</v>
      </c>
      <c r="F9" s="1261">
        <v>58.5</v>
      </c>
    </row>
    <row r="10" ht="114" spans="1:6">
      <c r="A10" s="1258" t="s">
        <v>1833</v>
      </c>
      <c r="B10" s="1261">
        <v>60.5</v>
      </c>
      <c r="C10" s="1261">
        <v>58.5</v>
      </c>
      <c r="D10" s="1261">
        <v>58.5</v>
      </c>
      <c r="E10" s="1261">
        <v>58.5</v>
      </c>
      <c r="F10" s="1261">
        <v>58.5</v>
      </c>
    </row>
    <row r="11" spans="1:1">
      <c r="A11" t="s">
        <v>1834</v>
      </c>
    </row>
    <row r="12" spans="1:14">
      <c r="A12" s="588" t="s">
        <v>1835</v>
      </c>
      <c r="B12" s="588"/>
      <c r="C12" s="588"/>
      <c r="D12" s="588"/>
      <c r="E12" s="588"/>
      <c r="F12" s="588"/>
      <c r="G12" s="588"/>
      <c r="H12" s="588"/>
      <c r="I12" s="588"/>
      <c r="J12" s="588"/>
      <c r="K12" s="588"/>
      <c r="L12" s="588"/>
      <c r="M12" s="588"/>
      <c r="N12" s="588"/>
    </row>
    <row r="13" spans="1:14">
      <c r="A13" s="1262" t="s">
        <v>1836</v>
      </c>
      <c r="B13" s="1262"/>
      <c r="C13" s="1262"/>
      <c r="D13" s="1262"/>
      <c r="E13" s="1262"/>
      <c r="F13" s="1262"/>
      <c r="G13" s="1262"/>
      <c r="H13" s="1262"/>
      <c r="I13" s="1262"/>
      <c r="J13" s="1262"/>
      <c r="K13" s="1262"/>
      <c r="L13" s="1262"/>
      <c r="M13" s="1262"/>
      <c r="N13" s="1262"/>
    </row>
    <row r="14" spans="1:14">
      <c r="A14" s="1262" t="s">
        <v>1837</v>
      </c>
      <c r="B14" s="1262"/>
      <c r="C14" s="1262"/>
      <c r="D14" s="1262"/>
      <c r="E14" s="1262"/>
      <c r="F14" s="1262"/>
      <c r="G14" s="1262"/>
      <c r="H14" s="1262"/>
      <c r="I14" s="1262"/>
      <c r="J14" s="1262"/>
      <c r="K14" s="1262"/>
      <c r="L14" s="1262"/>
      <c r="M14" s="1262"/>
      <c r="N14" s="1262"/>
    </row>
    <row r="15" spans="1:14">
      <c r="A15" s="1263" t="s">
        <v>1838</v>
      </c>
      <c r="B15" s="1263"/>
      <c r="C15" s="1263"/>
      <c r="D15" s="1263"/>
      <c r="E15" s="1263"/>
      <c r="F15" s="1263"/>
      <c r="G15" s="1263"/>
      <c r="H15" s="1263"/>
      <c r="I15" s="1263"/>
      <c r="J15" s="1263"/>
      <c r="K15" s="1263"/>
      <c r="L15" s="1263"/>
      <c r="M15" s="1263"/>
      <c r="N15" s="1263"/>
    </row>
    <row r="16" spans="1:14">
      <c r="A16" s="1262" t="s">
        <v>1839</v>
      </c>
      <c r="B16" s="1262"/>
      <c r="C16" s="1262"/>
      <c r="D16" s="1262"/>
      <c r="E16" s="1262"/>
      <c r="F16" s="1262"/>
      <c r="G16" s="1262"/>
      <c r="H16" s="1262"/>
      <c r="I16" s="1262"/>
      <c r="J16" s="1262"/>
      <c r="K16" s="1262"/>
      <c r="L16" s="1262"/>
      <c r="M16" s="1262"/>
      <c r="N16" s="1262"/>
    </row>
    <row r="17" spans="1:14">
      <c r="A17" s="1264" t="s">
        <v>1840</v>
      </c>
      <c r="B17" s="1264"/>
      <c r="C17" s="1264"/>
      <c r="D17" s="1264"/>
      <c r="E17" s="1264"/>
      <c r="F17" s="1264"/>
      <c r="G17" s="1264"/>
      <c r="H17" s="1264"/>
      <c r="I17" s="1262"/>
      <c r="J17" s="1262"/>
      <c r="K17" s="1262"/>
      <c r="L17" s="1262"/>
      <c r="M17" s="1262"/>
      <c r="N17" s="1262"/>
    </row>
    <row r="18" spans="1:14">
      <c r="A18" s="1265" t="s">
        <v>1841</v>
      </c>
      <c r="B18" s="1265"/>
      <c r="C18" s="1265"/>
      <c r="D18" s="1265"/>
      <c r="E18" s="1265"/>
      <c r="F18" s="1265"/>
      <c r="G18" s="1265"/>
      <c r="H18" s="1265"/>
      <c r="I18" s="1265"/>
      <c r="J18" s="1265"/>
      <c r="K18" s="1265"/>
      <c r="L18" s="1265"/>
      <c r="M18" s="1265"/>
      <c r="N18" s="1265"/>
    </row>
    <row r="19" spans="1:14">
      <c r="A19" s="1266" t="s">
        <v>1842</v>
      </c>
      <c r="B19" s="1266"/>
      <c r="C19" s="1267"/>
      <c r="D19" s="1267"/>
      <c r="E19" s="1267"/>
      <c r="F19" s="1267"/>
      <c r="G19" s="1267"/>
      <c r="H19" s="1267"/>
      <c r="I19" s="1267"/>
      <c r="J19" s="1267"/>
      <c r="K19" s="1267"/>
      <c r="L19" s="1267"/>
      <c r="M19" s="1267"/>
      <c r="N19" s="1267"/>
    </row>
    <row r="20" spans="1:14">
      <c r="A20" s="1268" t="s">
        <v>1843</v>
      </c>
      <c r="B20" s="1268"/>
      <c r="C20" s="1268"/>
      <c r="D20" s="1268"/>
      <c r="E20" s="1268"/>
      <c r="F20" s="1268"/>
      <c r="G20" s="1268"/>
      <c r="H20" s="1268"/>
      <c r="I20" s="1268"/>
      <c r="J20" s="1268"/>
      <c r="K20" s="1268"/>
      <c r="L20" s="1268"/>
      <c r="M20" s="1268"/>
      <c r="N20" s="1268"/>
    </row>
    <row r="21" spans="1:14">
      <c r="A21" s="1269" t="s">
        <v>1844</v>
      </c>
      <c r="B21" s="1269"/>
      <c r="C21" s="1269"/>
      <c r="D21" s="1269"/>
      <c r="E21" s="1269"/>
      <c r="F21" s="1269"/>
      <c r="G21" s="1269"/>
      <c r="H21" s="1269"/>
      <c r="I21" s="1269"/>
      <c r="J21" s="1269"/>
      <c r="K21" s="1269"/>
      <c r="L21" s="1269"/>
      <c r="M21" s="1269"/>
      <c r="N21" s="1269"/>
    </row>
    <row r="22" spans="1:14">
      <c r="A22" s="1270" t="s">
        <v>1845</v>
      </c>
      <c r="B22" s="1270"/>
      <c r="C22" s="1271"/>
      <c r="D22" s="1271"/>
      <c r="E22" s="1271"/>
      <c r="F22" s="1271"/>
      <c r="G22" s="1271"/>
      <c r="H22" s="1271"/>
      <c r="I22" s="1271"/>
      <c r="J22" s="1271"/>
      <c r="K22" s="1271"/>
      <c r="L22" s="1271"/>
      <c r="M22" s="1271"/>
      <c r="N22" s="1271"/>
    </row>
    <row r="23" spans="1:14">
      <c r="A23" s="1272" t="s">
        <v>1846</v>
      </c>
      <c r="B23" s="1272"/>
      <c r="C23" s="1273"/>
      <c r="D23" s="1273"/>
      <c r="E23" s="1273"/>
      <c r="F23" s="1273"/>
      <c r="G23" s="1273"/>
      <c r="H23" s="1273"/>
      <c r="I23" s="1273"/>
      <c r="J23" s="1273"/>
      <c r="K23" s="1273"/>
      <c r="L23" s="1273"/>
      <c r="M23" s="1273"/>
      <c r="N23" s="1273"/>
    </row>
    <row r="24" spans="1:14">
      <c r="A24" s="1274" t="s">
        <v>1847</v>
      </c>
      <c r="B24" s="1274"/>
      <c r="C24" s="1274"/>
      <c r="D24" s="1274"/>
      <c r="E24" s="1274"/>
      <c r="F24" s="1274"/>
      <c r="G24" s="1274"/>
      <c r="H24" s="1274"/>
      <c r="I24" s="1274"/>
      <c r="J24" s="1274"/>
      <c r="K24" s="1274"/>
      <c r="L24" s="1274"/>
      <c r="M24" s="1274"/>
      <c r="N24" s="1276"/>
    </row>
    <row r="25" spans="1:14">
      <c r="A25" s="1275" t="s">
        <v>1848</v>
      </c>
      <c r="B25" s="1275"/>
      <c r="C25" s="1276"/>
      <c r="D25" s="1276"/>
      <c r="E25" s="1276"/>
      <c r="F25" s="1276"/>
      <c r="G25" s="1276"/>
      <c r="H25" s="1276"/>
      <c r="I25" s="1276"/>
      <c r="J25" s="1276"/>
      <c r="K25" s="1276"/>
      <c r="L25" s="1276"/>
      <c r="M25" s="1276"/>
      <c r="N25" s="1276"/>
    </row>
    <row r="26" spans="1:14">
      <c r="A26" s="1277" t="s">
        <v>1849</v>
      </c>
      <c r="B26" s="1277"/>
      <c r="C26" s="1277"/>
      <c r="D26" s="1277"/>
      <c r="E26" s="1277"/>
      <c r="F26" s="1277"/>
      <c r="G26" s="1277"/>
      <c r="H26" s="1277"/>
      <c r="I26" s="1277"/>
      <c r="J26" s="1277"/>
      <c r="K26" s="1277"/>
      <c r="L26" s="1277"/>
      <c r="M26" s="1277"/>
      <c r="N26" s="1277"/>
    </row>
    <row r="27" spans="1:14">
      <c r="A27" s="1277" t="s">
        <v>1850</v>
      </c>
      <c r="B27" s="1277"/>
      <c r="C27" s="1277"/>
      <c r="D27" s="1277"/>
      <c r="E27" s="1277"/>
      <c r="F27" s="1277"/>
      <c r="G27" s="1277"/>
      <c r="H27" s="1277"/>
      <c r="I27" s="1277"/>
      <c r="J27" s="1277"/>
      <c r="K27" s="1277"/>
      <c r="L27" s="1277"/>
      <c r="M27" s="1277"/>
      <c r="N27" s="1277"/>
    </row>
    <row r="28" spans="1:14">
      <c r="A28" s="1275" t="s">
        <v>1851</v>
      </c>
      <c r="B28" s="1275"/>
      <c r="C28" s="1276"/>
      <c r="D28" s="1276"/>
      <c r="E28" s="1276"/>
      <c r="F28" s="1276"/>
      <c r="G28" s="1276"/>
      <c r="H28" s="1276"/>
      <c r="I28" s="1276"/>
      <c r="J28" s="1276"/>
      <c r="K28" s="1276"/>
      <c r="L28" s="1276"/>
      <c r="M28" s="1276"/>
      <c r="N28" s="1276"/>
    </row>
    <row r="29" spans="1:14">
      <c r="A29" s="1278" t="s">
        <v>1852</v>
      </c>
      <c r="B29" s="1278"/>
      <c r="C29" s="1279"/>
      <c r="D29" s="1279"/>
      <c r="E29" s="1279"/>
      <c r="F29" s="1279"/>
      <c r="G29" s="1279"/>
      <c r="H29" s="1279"/>
      <c r="I29" s="1279"/>
      <c r="J29" s="1279"/>
      <c r="K29" s="588"/>
      <c r="L29" s="588"/>
      <c r="M29" s="588"/>
      <c r="N29" s="588"/>
    </row>
    <row r="30" ht="16.5" spans="1:14">
      <c r="A30" s="1280" t="s">
        <v>1853</v>
      </c>
      <c r="B30" s="588"/>
      <c r="C30" s="588"/>
      <c r="D30" s="588"/>
      <c r="E30" s="588"/>
      <c r="F30" s="588"/>
      <c r="G30" s="588"/>
      <c r="H30" s="588"/>
      <c r="I30" s="588"/>
      <c r="J30" s="588"/>
      <c r="K30" s="588"/>
      <c r="L30" s="588"/>
      <c r="M30" s="588"/>
      <c r="N30" s="588"/>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G23" sqref="G23"/>
    </sheetView>
  </sheetViews>
  <sheetFormatPr defaultColWidth="9" defaultRowHeight="14.25"/>
  <cols>
    <col min="1" max="1" width="22.125" customWidth="1"/>
    <col min="2" max="10" width="10.625" customWidth="1"/>
  </cols>
  <sheetData>
    <row r="1" ht="33.75" spans="1:10">
      <c r="A1" s="1229"/>
      <c r="B1" s="1229"/>
      <c r="C1" s="596" t="s">
        <v>95</v>
      </c>
      <c r="D1" s="596"/>
      <c r="E1" s="596"/>
      <c r="F1" s="596"/>
      <c r="G1" s="596"/>
      <c r="H1" s="596"/>
      <c r="I1" s="596"/>
      <c r="J1" s="596"/>
    </row>
    <row r="2" ht="18.75" spans="1:10">
      <c r="A2" s="1229"/>
      <c r="B2" s="1229"/>
      <c r="C2" s="32" t="s">
        <v>216</v>
      </c>
      <c r="D2" s="32"/>
      <c r="E2" s="32"/>
      <c r="F2" s="32"/>
      <c r="G2" s="32"/>
      <c r="H2" s="32"/>
      <c r="I2" s="32"/>
      <c r="J2" s="32"/>
    </row>
    <row r="3" spans="1:10">
      <c r="A3" s="1229"/>
      <c r="B3" s="1229"/>
      <c r="C3" s="1230" t="s">
        <v>1672</v>
      </c>
      <c r="D3" s="1231"/>
      <c r="E3" s="1231"/>
      <c r="F3" s="1231"/>
      <c r="G3" s="1231"/>
      <c r="H3" s="1231"/>
      <c r="I3" s="1231"/>
      <c r="J3" s="1231"/>
    </row>
    <row r="4" ht="35.25" spans="1:12">
      <c r="A4" s="1232"/>
      <c r="B4" s="1232"/>
      <c r="C4" s="1233"/>
      <c r="D4" s="1234" t="s">
        <v>1854</v>
      </c>
      <c r="E4" s="1233"/>
      <c r="F4" s="1233"/>
      <c r="G4" s="1233"/>
      <c r="H4" s="1233"/>
      <c r="I4" s="1233"/>
      <c r="J4" s="1232"/>
      <c r="L4" s="148"/>
    </row>
    <row r="5" ht="15" spans="1:10">
      <c r="A5" s="1235" t="s">
        <v>1855</v>
      </c>
      <c r="B5" s="1235"/>
      <c r="C5" s="1236"/>
      <c r="D5" s="1237" t="s">
        <v>1856</v>
      </c>
      <c r="E5" s="1238"/>
      <c r="F5" s="1238"/>
      <c r="G5" s="1238"/>
      <c r="H5" s="1238"/>
      <c r="I5" s="1236"/>
      <c r="J5" s="1245" t="s">
        <v>99</v>
      </c>
    </row>
    <row r="6" customFormat="1" ht="25" customHeight="1" spans="1:10">
      <c r="A6" s="1239" t="s">
        <v>774</v>
      </c>
      <c r="B6" s="1240">
        <v>1</v>
      </c>
      <c r="C6" s="1241">
        <v>2</v>
      </c>
      <c r="D6" s="1240">
        <v>3</v>
      </c>
      <c r="E6" s="1241">
        <v>4</v>
      </c>
      <c r="F6" s="1242">
        <v>5</v>
      </c>
      <c r="G6" s="1241">
        <v>6</v>
      </c>
      <c r="H6" s="1242">
        <v>7</v>
      </c>
      <c r="I6" s="1241">
        <v>8</v>
      </c>
      <c r="J6" s="1246">
        <v>9</v>
      </c>
    </row>
    <row r="7" s="1228" customFormat="1" ht="15" spans="1:10">
      <c r="A7" s="1243" t="s">
        <v>1356</v>
      </c>
      <c r="B7" s="1244">
        <v>104.013</v>
      </c>
      <c r="C7" s="1244">
        <v>134.589</v>
      </c>
      <c r="D7" s="1244">
        <v>124.299</v>
      </c>
      <c r="E7" s="1244">
        <v>141.939</v>
      </c>
      <c r="F7" s="1244">
        <v>151.683</v>
      </c>
      <c r="G7" s="1244">
        <v>144.585</v>
      </c>
      <c r="H7" s="1244">
        <v>176.925</v>
      </c>
      <c r="I7" s="1244">
        <v>218.673</v>
      </c>
      <c r="J7" s="1244">
        <v>313.047</v>
      </c>
    </row>
    <row r="8" s="1228" customFormat="1" ht="15" spans="1:10">
      <c r="A8" s="1243" t="s">
        <v>1357</v>
      </c>
      <c r="B8" s="1244">
        <v>120.183</v>
      </c>
      <c r="C8" s="1244">
        <v>158.109</v>
      </c>
      <c r="D8" s="1244">
        <v>149.289</v>
      </c>
      <c r="E8" s="1244">
        <v>166.635</v>
      </c>
      <c r="F8" s="1244">
        <v>186.963</v>
      </c>
      <c r="G8" s="1244">
        <v>182.511</v>
      </c>
      <c r="H8" s="1244">
        <v>215.439</v>
      </c>
      <c r="I8" s="1244">
        <v>268.359</v>
      </c>
      <c r="J8" s="1244">
        <v>376.257</v>
      </c>
    </row>
    <row r="9" s="1228" customFormat="1" ht="15" spans="1:10">
      <c r="A9" s="1243" t="s">
        <v>1358</v>
      </c>
      <c r="B9" s="1244">
        <v>145.278</v>
      </c>
      <c r="C9" s="1244">
        <v>190.554</v>
      </c>
      <c r="D9" s="1244">
        <v>183.204</v>
      </c>
      <c r="E9" s="1244">
        <v>199.962</v>
      </c>
      <c r="F9" s="1244">
        <v>240.618</v>
      </c>
      <c r="G9" s="1244">
        <v>229.362</v>
      </c>
      <c r="H9" s="1244">
        <v>262.878</v>
      </c>
      <c r="I9" s="1244">
        <v>326.97</v>
      </c>
      <c r="J9" s="1244">
        <v>448.392</v>
      </c>
    </row>
    <row r="10" s="1228" customFormat="1" ht="15" spans="1:10">
      <c r="A10" s="1243" t="s">
        <v>1359</v>
      </c>
      <c r="B10" s="1244">
        <v>161.448</v>
      </c>
      <c r="C10" s="1244">
        <v>214.074</v>
      </c>
      <c r="D10" s="1244">
        <v>208.194</v>
      </c>
      <c r="E10" s="1244">
        <v>224.364</v>
      </c>
      <c r="F10" s="1244">
        <v>275.898</v>
      </c>
      <c r="G10" s="1244">
        <v>267.288</v>
      </c>
      <c r="H10" s="1244">
        <v>301.392</v>
      </c>
      <c r="I10" s="1244">
        <v>376.656</v>
      </c>
      <c r="J10" s="1244">
        <v>511.602</v>
      </c>
    </row>
    <row r="11" s="1228" customFormat="1" ht="15" spans="1:10">
      <c r="A11" s="1243" t="s">
        <v>1360</v>
      </c>
      <c r="B11" s="1244">
        <v>186.543</v>
      </c>
      <c r="C11" s="1244">
        <v>246.813</v>
      </c>
      <c r="D11" s="1244">
        <v>242.109</v>
      </c>
      <c r="E11" s="1244">
        <v>258.279</v>
      </c>
      <c r="F11" s="1244">
        <v>329.553</v>
      </c>
      <c r="G11" s="1244">
        <v>313.845</v>
      </c>
      <c r="H11" s="1244">
        <v>348.831</v>
      </c>
      <c r="I11" s="1244">
        <v>435.267</v>
      </c>
      <c r="J11" s="1244">
        <v>583.737</v>
      </c>
    </row>
    <row r="12" s="1228" customFormat="1" ht="15" spans="1:10">
      <c r="A12" s="1243" t="s">
        <v>1361</v>
      </c>
      <c r="B12" s="1244">
        <v>212.625</v>
      </c>
      <c r="C12" s="1244">
        <v>281.127</v>
      </c>
      <c r="D12" s="1244">
        <v>275.247</v>
      </c>
      <c r="E12" s="1244">
        <v>292.593</v>
      </c>
      <c r="F12" s="1244">
        <v>373.863</v>
      </c>
      <c r="G12" s="1244">
        <v>361.389</v>
      </c>
      <c r="H12" s="1244">
        <v>400.785</v>
      </c>
      <c r="I12" s="1244">
        <v>495.453</v>
      </c>
      <c r="J12" s="1244">
        <v>657.153</v>
      </c>
    </row>
    <row r="13" s="1228" customFormat="1" ht="15" spans="1:10">
      <c r="A13" s="1243" t="s">
        <v>1362</v>
      </c>
      <c r="B13" s="1244">
        <v>237.132</v>
      </c>
      <c r="C13" s="1244">
        <v>313.866</v>
      </c>
      <c r="D13" s="1244">
        <v>306.81</v>
      </c>
      <c r="E13" s="1244">
        <v>325.332</v>
      </c>
      <c r="F13" s="1244">
        <v>426.048</v>
      </c>
      <c r="G13" s="1244">
        <v>407.358</v>
      </c>
      <c r="H13" s="1244">
        <v>451.164</v>
      </c>
      <c r="I13" s="1244">
        <v>554.064</v>
      </c>
      <c r="J13" s="1244">
        <v>728.994</v>
      </c>
    </row>
    <row r="14" s="1228" customFormat="1" ht="15" spans="1:10">
      <c r="A14" s="1243" t="s">
        <v>1363</v>
      </c>
      <c r="B14" s="1244">
        <v>252.714</v>
      </c>
      <c r="C14" s="1244">
        <v>337.68</v>
      </c>
      <c r="D14" s="1244">
        <v>329.448</v>
      </c>
      <c r="E14" s="1244">
        <v>349.146</v>
      </c>
      <c r="F14" s="1244">
        <v>459.858</v>
      </c>
      <c r="G14" s="1244">
        <v>444.402</v>
      </c>
      <c r="H14" s="1244">
        <v>492.618</v>
      </c>
      <c r="I14" s="1244">
        <v>603.75</v>
      </c>
      <c r="J14" s="1244">
        <v>791.91</v>
      </c>
    </row>
    <row r="15" s="1228" customFormat="1" ht="15" spans="1:10">
      <c r="A15" s="1243" t="s">
        <v>1364</v>
      </c>
      <c r="B15" s="1244">
        <v>277.221</v>
      </c>
      <c r="C15" s="1244">
        <v>370.419</v>
      </c>
      <c r="D15" s="1244">
        <v>361.011</v>
      </c>
      <c r="E15" s="1244">
        <v>381.885</v>
      </c>
      <c r="F15" s="1244">
        <v>512.043</v>
      </c>
      <c r="G15" s="1244">
        <v>490.371</v>
      </c>
      <c r="H15" s="1244">
        <v>542.997</v>
      </c>
      <c r="I15" s="1244">
        <v>662.361</v>
      </c>
      <c r="J15" s="1244">
        <v>863.751</v>
      </c>
    </row>
    <row r="16" s="1228" customFormat="1" ht="15" spans="1:10">
      <c r="A16" s="1243" t="s">
        <v>1365</v>
      </c>
      <c r="B16" s="1244">
        <v>292.803</v>
      </c>
      <c r="C16" s="1244">
        <v>394.233</v>
      </c>
      <c r="D16" s="1244">
        <v>383.649</v>
      </c>
      <c r="E16" s="1244">
        <v>405.699</v>
      </c>
      <c r="F16" s="1244">
        <v>545.853</v>
      </c>
      <c r="G16" s="1244">
        <v>527.415</v>
      </c>
      <c r="H16" s="1244">
        <v>584.451</v>
      </c>
      <c r="I16" s="1244">
        <v>712.047</v>
      </c>
      <c r="J16" s="1244">
        <v>926.667</v>
      </c>
    </row>
    <row r="17" s="1228" customFormat="1" ht="15" spans="1:10">
      <c r="A17" s="1243" t="s">
        <v>1366</v>
      </c>
      <c r="B17" s="1244">
        <v>316.428</v>
      </c>
      <c r="C17" s="1244">
        <v>425.796</v>
      </c>
      <c r="D17" s="1244">
        <v>414.918</v>
      </c>
      <c r="E17" s="1244">
        <v>438.732</v>
      </c>
      <c r="F17" s="1244">
        <v>595.098</v>
      </c>
      <c r="G17" s="1244">
        <v>573.384</v>
      </c>
      <c r="H17" s="1244">
        <v>630.42</v>
      </c>
      <c r="I17" s="1244">
        <v>765.66</v>
      </c>
      <c r="J17" s="1244">
        <v>992.334</v>
      </c>
    </row>
    <row r="18" s="1228" customFormat="1" ht="15" spans="1:10">
      <c r="A18" s="1243" t="s">
        <v>1367</v>
      </c>
      <c r="B18" s="1244">
        <v>341.628</v>
      </c>
      <c r="C18" s="1244">
        <v>458.934</v>
      </c>
      <c r="D18" s="1244">
        <v>447.762</v>
      </c>
      <c r="E18" s="1244">
        <v>473.34</v>
      </c>
      <c r="F18" s="1244">
        <v>636.468</v>
      </c>
      <c r="G18" s="1244">
        <v>620.928</v>
      </c>
      <c r="H18" s="1244">
        <v>677.964</v>
      </c>
      <c r="I18" s="1244">
        <v>820.848</v>
      </c>
      <c r="J18" s="1244">
        <v>1059.576</v>
      </c>
    </row>
    <row r="19" s="1228" customFormat="1" ht="15" spans="1:10">
      <c r="A19" s="1243" t="s">
        <v>1368</v>
      </c>
      <c r="B19" s="1244">
        <v>365.253</v>
      </c>
      <c r="C19" s="1244">
        <v>490.497</v>
      </c>
      <c r="D19" s="1244">
        <v>479.031</v>
      </c>
      <c r="E19" s="1244">
        <v>506.373</v>
      </c>
      <c r="F19" s="1244">
        <v>685.713</v>
      </c>
      <c r="G19" s="1244">
        <v>666.897</v>
      </c>
      <c r="H19" s="1244">
        <v>723.933</v>
      </c>
      <c r="I19" s="1244">
        <v>874.461</v>
      </c>
      <c r="J19" s="1244">
        <v>1125.243</v>
      </c>
    </row>
    <row r="20" s="1228" customFormat="1" ht="15" spans="1:10">
      <c r="A20" s="1243" t="s">
        <v>1369</v>
      </c>
      <c r="B20" s="1244">
        <v>379.953</v>
      </c>
      <c r="C20" s="1244">
        <v>513.135</v>
      </c>
      <c r="D20" s="1244">
        <v>501.375</v>
      </c>
      <c r="E20" s="1244">
        <v>530.481</v>
      </c>
      <c r="F20" s="1244">
        <v>716.583</v>
      </c>
      <c r="G20" s="1244">
        <v>703.941</v>
      </c>
      <c r="H20" s="1244">
        <v>760.977</v>
      </c>
      <c r="I20" s="1244">
        <v>919.149</v>
      </c>
      <c r="J20" s="1244">
        <v>1181.985</v>
      </c>
    </row>
    <row r="21" s="1228" customFormat="1" ht="15" spans="1:10">
      <c r="A21" s="1243" t="s">
        <v>1370</v>
      </c>
      <c r="B21" s="1244">
        <v>403.578</v>
      </c>
      <c r="C21" s="1244">
        <v>544.698</v>
      </c>
      <c r="D21" s="1244">
        <v>532.644</v>
      </c>
      <c r="E21" s="1244">
        <v>563.514</v>
      </c>
      <c r="F21" s="1244">
        <v>765.828</v>
      </c>
      <c r="G21" s="1244">
        <v>749.91</v>
      </c>
      <c r="H21" s="1244">
        <v>806.946</v>
      </c>
      <c r="I21" s="1244">
        <v>972.762</v>
      </c>
      <c r="J21" s="1244">
        <v>1247.652</v>
      </c>
    </row>
    <row r="22" s="1228" customFormat="1" ht="15" spans="1:10">
      <c r="A22" s="1243" t="s">
        <v>1371</v>
      </c>
      <c r="B22" s="1244">
        <v>418.278</v>
      </c>
      <c r="C22" s="1244">
        <v>567.336</v>
      </c>
      <c r="D22" s="1244">
        <v>554.988</v>
      </c>
      <c r="E22" s="1244">
        <v>587.622</v>
      </c>
      <c r="F22" s="1244">
        <v>796.698</v>
      </c>
      <c r="G22" s="1244">
        <v>786.954</v>
      </c>
      <c r="H22" s="1244">
        <v>843.99</v>
      </c>
      <c r="I22" s="1244">
        <v>1017.45</v>
      </c>
      <c r="J22" s="1244">
        <v>1304.394</v>
      </c>
    </row>
    <row r="23" s="1228" customFormat="1" ht="15" spans="1:10">
      <c r="A23" s="1243" t="s">
        <v>1372</v>
      </c>
      <c r="B23" s="1244">
        <v>441.903</v>
      </c>
      <c r="C23" s="1244">
        <v>598.899</v>
      </c>
      <c r="D23" s="1244">
        <v>586.257</v>
      </c>
      <c r="E23" s="1244">
        <v>620.655</v>
      </c>
      <c r="F23" s="1244">
        <v>845.943</v>
      </c>
      <c r="G23" s="1244">
        <v>832.923</v>
      </c>
      <c r="H23" s="1244">
        <v>889.959</v>
      </c>
      <c r="I23" s="1244">
        <v>1071.063</v>
      </c>
      <c r="J23" s="1244">
        <v>1370.061</v>
      </c>
    </row>
    <row r="24" s="1228" customFormat="1" ht="15" spans="1:10">
      <c r="A24" s="1243" t="s">
        <v>1373</v>
      </c>
      <c r="B24" s="1244">
        <v>467.103</v>
      </c>
      <c r="C24" s="1244">
        <v>632.037</v>
      </c>
      <c r="D24" s="1244">
        <v>619.101</v>
      </c>
      <c r="E24" s="1244">
        <v>655.263</v>
      </c>
      <c r="F24" s="1244">
        <v>887.313</v>
      </c>
      <c r="G24" s="1244">
        <v>880.467</v>
      </c>
      <c r="H24" s="1244">
        <v>937.503</v>
      </c>
      <c r="I24" s="1244">
        <v>1126.251</v>
      </c>
      <c r="J24" s="1244">
        <v>1437.303</v>
      </c>
    </row>
    <row r="25" s="1228" customFormat="1" ht="15" spans="1:10">
      <c r="A25" s="1243" t="s">
        <v>1374</v>
      </c>
      <c r="B25" s="1244">
        <v>490.728</v>
      </c>
      <c r="C25" s="1244">
        <v>663.6</v>
      </c>
      <c r="D25" s="1244">
        <v>650.37</v>
      </c>
      <c r="E25" s="1244">
        <v>688.296</v>
      </c>
      <c r="F25" s="1244">
        <v>936.558</v>
      </c>
      <c r="G25" s="1244">
        <v>926.436</v>
      </c>
      <c r="H25" s="1244">
        <v>983.472</v>
      </c>
      <c r="I25" s="1244">
        <v>1179.864</v>
      </c>
      <c r="J25" s="1244">
        <v>1502.97</v>
      </c>
    </row>
    <row r="26" s="1228" customFormat="1" ht="15" spans="1:10">
      <c r="A26" s="1243" t="s">
        <v>1375</v>
      </c>
      <c r="B26" s="1244">
        <v>505.428</v>
      </c>
      <c r="C26" s="1244">
        <v>686.238</v>
      </c>
      <c r="D26" s="1244">
        <v>672.714</v>
      </c>
      <c r="E26" s="1244">
        <v>712.404</v>
      </c>
      <c r="F26" s="1244">
        <v>967.428</v>
      </c>
      <c r="G26" s="1244">
        <v>963.48</v>
      </c>
      <c r="H26" s="1244">
        <v>1020.516</v>
      </c>
      <c r="I26" s="1244">
        <v>1224.552</v>
      </c>
      <c r="J26" s="1244">
        <v>1559.712</v>
      </c>
    </row>
    <row r="27" s="1228" customFormat="1" ht="15" spans="1:10">
      <c r="A27" s="1243" t="s">
        <v>1376</v>
      </c>
      <c r="B27" s="1244">
        <v>526.407</v>
      </c>
      <c r="C27" s="1244">
        <v>713.391</v>
      </c>
      <c r="D27" s="1244">
        <v>703.101</v>
      </c>
      <c r="E27" s="1244">
        <v>744.849</v>
      </c>
      <c r="F27" s="1244">
        <v>1014.615</v>
      </c>
      <c r="G27" s="1244">
        <v>1007.685</v>
      </c>
      <c r="H27" s="1244">
        <v>1062.075</v>
      </c>
      <c r="I27" s="1244">
        <v>1272.579</v>
      </c>
      <c r="J27" s="1244">
        <v>1620.969</v>
      </c>
    </row>
    <row r="28" s="1228" customFormat="1" ht="15" spans="1:10">
      <c r="A28" s="1243" t="s">
        <v>1377</v>
      </c>
      <c r="B28" s="1244">
        <v>538.461</v>
      </c>
      <c r="C28" s="1244">
        <v>731.619</v>
      </c>
      <c r="D28" s="1244">
        <v>724.563</v>
      </c>
      <c r="E28" s="1244">
        <v>768.369</v>
      </c>
      <c r="F28" s="1244">
        <v>1043.427</v>
      </c>
      <c r="G28" s="1244">
        <v>1042.965</v>
      </c>
      <c r="H28" s="1244">
        <v>1094.709</v>
      </c>
      <c r="I28" s="1244">
        <v>1311.681</v>
      </c>
      <c r="J28" s="1244">
        <v>1673.301</v>
      </c>
    </row>
    <row r="29" s="1228" customFormat="1" ht="15" spans="1:10">
      <c r="A29" s="1243" t="s">
        <v>1378</v>
      </c>
      <c r="B29" s="1244">
        <v>559.44</v>
      </c>
      <c r="C29" s="1244">
        <v>758.772</v>
      </c>
      <c r="D29" s="1244">
        <v>754.95</v>
      </c>
      <c r="E29" s="1244">
        <v>800.814</v>
      </c>
      <c r="F29" s="1244">
        <v>1090.614</v>
      </c>
      <c r="G29" s="1244">
        <v>1087.17</v>
      </c>
      <c r="H29" s="1244">
        <v>1136.268</v>
      </c>
      <c r="I29" s="1244">
        <v>1359.708</v>
      </c>
      <c r="J29" s="1244">
        <v>1734.558</v>
      </c>
    </row>
    <row r="30" s="1228" customFormat="1" ht="15" spans="1:10">
      <c r="A30" s="1243" t="s">
        <v>1379</v>
      </c>
      <c r="B30" s="1244">
        <v>571.494</v>
      </c>
      <c r="C30" s="1244">
        <v>777</v>
      </c>
      <c r="D30" s="1244">
        <v>776.412</v>
      </c>
      <c r="E30" s="1244">
        <v>824.334</v>
      </c>
      <c r="F30" s="1244">
        <v>1119.426</v>
      </c>
      <c r="G30" s="1244">
        <v>1122.45</v>
      </c>
      <c r="H30" s="1244">
        <v>1168.902</v>
      </c>
      <c r="I30" s="1244">
        <v>1398.81</v>
      </c>
      <c r="J30" s="1244">
        <v>1786.89</v>
      </c>
    </row>
    <row r="31" s="1228" customFormat="1" ht="15" spans="1:10">
      <c r="A31" s="1243" t="s">
        <v>1380</v>
      </c>
      <c r="B31" s="1244">
        <v>592.473</v>
      </c>
      <c r="C31" s="1244">
        <v>804.153</v>
      </c>
      <c r="D31" s="1244">
        <v>806.799</v>
      </c>
      <c r="E31" s="1244">
        <v>856.779</v>
      </c>
      <c r="F31" s="1244">
        <v>1166.613</v>
      </c>
      <c r="G31" s="1244">
        <v>1166.655</v>
      </c>
      <c r="H31" s="1244">
        <v>1210.461</v>
      </c>
      <c r="I31" s="1244">
        <v>1446.837</v>
      </c>
      <c r="J31" s="1244">
        <v>1848.147</v>
      </c>
    </row>
    <row r="32" s="1228" customFormat="1" ht="15" spans="1:10">
      <c r="A32" s="1243" t="s">
        <v>1381</v>
      </c>
      <c r="B32" s="1244">
        <v>615.027</v>
      </c>
      <c r="C32" s="1244">
        <v>832.881</v>
      </c>
      <c r="D32" s="1244">
        <v>838.761</v>
      </c>
      <c r="E32" s="1244">
        <v>890.799</v>
      </c>
      <c r="F32" s="1244">
        <v>1205.925</v>
      </c>
      <c r="G32" s="1244">
        <v>1212.435</v>
      </c>
      <c r="H32" s="1244">
        <v>1253.595</v>
      </c>
      <c r="I32" s="1244">
        <v>1496.439</v>
      </c>
      <c r="J32" s="1244">
        <v>1910.979</v>
      </c>
    </row>
    <row r="33" s="1228" customFormat="1" ht="15" spans="1:10">
      <c r="A33" s="1243" t="s">
        <v>1382</v>
      </c>
      <c r="B33" s="1244">
        <v>636.006</v>
      </c>
      <c r="C33" s="1244">
        <v>860.034</v>
      </c>
      <c r="D33" s="1244">
        <v>869.148</v>
      </c>
      <c r="E33" s="1244">
        <v>923.244</v>
      </c>
      <c r="F33" s="1244">
        <v>1253.112</v>
      </c>
      <c r="G33" s="1244">
        <v>1256.64</v>
      </c>
      <c r="H33" s="1244">
        <v>1295.154</v>
      </c>
      <c r="I33" s="1244">
        <v>1544.466</v>
      </c>
      <c r="J33" s="1244">
        <v>1972.236</v>
      </c>
    </row>
    <row r="34" s="1228" customFormat="1" ht="15" spans="1:10">
      <c r="A34" s="1243" t="s">
        <v>1383</v>
      </c>
      <c r="B34" s="1244">
        <v>648.06</v>
      </c>
      <c r="C34" s="1244">
        <v>878.262</v>
      </c>
      <c r="D34" s="1244">
        <v>890.61</v>
      </c>
      <c r="E34" s="1244">
        <v>946.764</v>
      </c>
      <c r="F34" s="1244">
        <v>1281.924</v>
      </c>
      <c r="G34" s="1244">
        <v>1291.92</v>
      </c>
      <c r="H34" s="1244">
        <v>1327.788</v>
      </c>
      <c r="I34" s="1244">
        <v>1583.568</v>
      </c>
      <c r="J34" s="1244">
        <v>2024.568</v>
      </c>
    </row>
    <row r="35" s="1228" customFormat="1" ht="15" spans="1:10">
      <c r="A35" s="1243" t="s">
        <v>1384</v>
      </c>
      <c r="B35" s="1244">
        <v>669.039</v>
      </c>
      <c r="C35" s="1244">
        <v>905.415</v>
      </c>
      <c r="D35" s="1244">
        <v>920.997</v>
      </c>
      <c r="E35" s="1244">
        <v>979.209</v>
      </c>
      <c r="F35" s="1244">
        <v>1329.111</v>
      </c>
      <c r="G35" s="1244">
        <v>1336.125</v>
      </c>
      <c r="H35" s="1244">
        <v>1369.347</v>
      </c>
      <c r="I35" s="1244">
        <v>1631.595</v>
      </c>
      <c r="J35" s="1244">
        <v>2085.825</v>
      </c>
    </row>
    <row r="36" s="1228" customFormat="1" ht="15" spans="1:10">
      <c r="A36" s="1243" t="s">
        <v>1385</v>
      </c>
      <c r="B36" s="1244">
        <v>681.093</v>
      </c>
      <c r="C36" s="1244">
        <v>923.643</v>
      </c>
      <c r="D36" s="1244">
        <v>942.459</v>
      </c>
      <c r="E36" s="1244">
        <v>1002.729</v>
      </c>
      <c r="F36" s="1244">
        <v>1357.923</v>
      </c>
      <c r="G36" s="1244">
        <v>1371.405</v>
      </c>
      <c r="H36" s="1244">
        <v>1401.981</v>
      </c>
      <c r="I36" s="1244">
        <v>1670.697</v>
      </c>
      <c r="J36" s="1244">
        <v>2138.157</v>
      </c>
    </row>
    <row r="37" s="1228" customFormat="1" ht="15" spans="1:10">
      <c r="A37" s="1243" t="s">
        <v>1386</v>
      </c>
      <c r="B37" s="1244">
        <v>702.072</v>
      </c>
      <c r="C37" s="1244">
        <v>950.796</v>
      </c>
      <c r="D37" s="1244">
        <v>972.846</v>
      </c>
      <c r="E37" s="1244">
        <v>1035.174</v>
      </c>
      <c r="F37" s="1244">
        <v>1405.11</v>
      </c>
      <c r="G37" s="1244">
        <v>1415.61</v>
      </c>
      <c r="H37" s="1244">
        <v>1443.54</v>
      </c>
      <c r="I37" s="1244">
        <v>1718.724</v>
      </c>
      <c r="J37" s="1244">
        <v>2199.414</v>
      </c>
    </row>
    <row r="38" s="1228" customFormat="1" ht="15" spans="1:10">
      <c r="A38" s="1243" t="s">
        <v>1387</v>
      </c>
      <c r="B38" s="1244">
        <v>714.126</v>
      </c>
      <c r="C38" s="1244">
        <v>969.024</v>
      </c>
      <c r="D38" s="1244">
        <v>994.308</v>
      </c>
      <c r="E38" s="1244">
        <v>1058.694</v>
      </c>
      <c r="F38" s="1244">
        <v>1433.922</v>
      </c>
      <c r="G38" s="1244">
        <v>1450.89</v>
      </c>
      <c r="H38" s="1244">
        <v>1476.174</v>
      </c>
      <c r="I38" s="1244">
        <v>1757.826</v>
      </c>
      <c r="J38" s="1244">
        <v>2251.746</v>
      </c>
    </row>
    <row r="39" s="1228" customFormat="1" ht="15" spans="1:10">
      <c r="A39" s="1243" t="s">
        <v>1388</v>
      </c>
      <c r="B39" s="1244">
        <v>735.105</v>
      </c>
      <c r="C39" s="1244">
        <v>996.177</v>
      </c>
      <c r="D39" s="1244">
        <v>1024.695</v>
      </c>
      <c r="E39" s="1244">
        <v>1091.139</v>
      </c>
      <c r="F39" s="1244">
        <v>1481.109</v>
      </c>
      <c r="G39" s="1244">
        <v>1495.095</v>
      </c>
      <c r="H39" s="1244">
        <v>1517.733</v>
      </c>
      <c r="I39" s="1244">
        <v>1805.853</v>
      </c>
      <c r="J39" s="1244">
        <v>2313.003</v>
      </c>
    </row>
    <row r="40" s="1228" customFormat="1" ht="15" spans="1:10">
      <c r="A40" s="1243" t="s">
        <v>1389</v>
      </c>
      <c r="B40" s="1244">
        <v>757.659</v>
      </c>
      <c r="C40" s="1244">
        <v>1024.905</v>
      </c>
      <c r="D40" s="1244">
        <v>1056.657</v>
      </c>
      <c r="E40" s="1244">
        <v>1125.159</v>
      </c>
      <c r="F40" s="1244">
        <v>1520.421</v>
      </c>
      <c r="G40" s="1244">
        <v>1540.875</v>
      </c>
      <c r="H40" s="1244">
        <v>1560.867</v>
      </c>
      <c r="I40" s="1244">
        <v>1855.455</v>
      </c>
      <c r="J40" s="1244">
        <v>2375.835</v>
      </c>
    </row>
    <row r="41" s="1228" customFormat="1" ht="15" spans="1:10">
      <c r="A41" s="1243" t="s">
        <v>1390</v>
      </c>
      <c r="B41" s="1244">
        <v>778.638</v>
      </c>
      <c r="C41" s="1244">
        <v>1052.058</v>
      </c>
      <c r="D41" s="1244">
        <v>1087.044</v>
      </c>
      <c r="E41" s="1244">
        <v>1157.604</v>
      </c>
      <c r="F41" s="1244">
        <v>1567.608</v>
      </c>
      <c r="G41" s="1244">
        <v>1585.08</v>
      </c>
      <c r="H41" s="1244">
        <v>1602.426</v>
      </c>
      <c r="I41" s="1244">
        <v>1903.482</v>
      </c>
      <c r="J41" s="1244">
        <v>2437.092</v>
      </c>
    </row>
    <row r="42" s="1228" customFormat="1" ht="15" spans="1:10">
      <c r="A42" s="1243" t="s">
        <v>1391</v>
      </c>
      <c r="B42" s="1244">
        <v>790.692</v>
      </c>
      <c r="C42" s="1244">
        <v>1070.286</v>
      </c>
      <c r="D42" s="1244">
        <v>1108.506</v>
      </c>
      <c r="E42" s="1244">
        <v>1181.124</v>
      </c>
      <c r="F42" s="1244">
        <v>1596.42</v>
      </c>
      <c r="G42" s="1244">
        <v>1620.36</v>
      </c>
      <c r="H42" s="1244">
        <v>1635.06</v>
      </c>
      <c r="I42" s="1244">
        <v>1942.584</v>
      </c>
      <c r="J42" s="1244">
        <v>2489.424</v>
      </c>
    </row>
    <row r="43" s="1228" customFormat="1" ht="15" spans="1:10">
      <c r="A43" s="1243" t="s">
        <v>1392</v>
      </c>
      <c r="B43" s="1244">
        <v>811.671</v>
      </c>
      <c r="C43" s="1244">
        <v>1097.439</v>
      </c>
      <c r="D43" s="1244">
        <v>1138.893</v>
      </c>
      <c r="E43" s="1244">
        <v>1213.569</v>
      </c>
      <c r="F43" s="1244">
        <v>1643.607</v>
      </c>
      <c r="G43" s="1244">
        <v>1664.565</v>
      </c>
      <c r="H43" s="1244">
        <v>1676.619</v>
      </c>
      <c r="I43" s="1244">
        <v>1990.611</v>
      </c>
      <c r="J43" s="1244">
        <v>2550.681</v>
      </c>
    </row>
    <row r="44" s="1228" customFormat="1" ht="15" spans="1:10">
      <c r="A44" s="1243" t="s">
        <v>1393</v>
      </c>
      <c r="B44" s="1244">
        <v>823.725</v>
      </c>
      <c r="C44" s="1244">
        <v>1115.667</v>
      </c>
      <c r="D44" s="1244">
        <v>1160.355</v>
      </c>
      <c r="E44" s="1244">
        <v>1237.089</v>
      </c>
      <c r="F44" s="1244">
        <v>1672.419</v>
      </c>
      <c r="G44" s="1244">
        <v>1699.845</v>
      </c>
      <c r="H44" s="1244">
        <v>1709.253</v>
      </c>
      <c r="I44" s="1244">
        <v>2029.713</v>
      </c>
      <c r="J44" s="1244">
        <v>2603.013</v>
      </c>
    </row>
    <row r="45" s="1228" customFormat="1" ht="15" spans="1:10">
      <c r="A45" s="1243" t="s">
        <v>1394</v>
      </c>
      <c r="B45" s="1244">
        <v>844.704</v>
      </c>
      <c r="C45" s="1244">
        <v>1142.82</v>
      </c>
      <c r="D45" s="1244">
        <v>1190.742</v>
      </c>
      <c r="E45" s="1244">
        <v>1269.534</v>
      </c>
      <c r="F45" s="1244">
        <v>1719.606</v>
      </c>
      <c r="G45" s="1244">
        <v>1744.05</v>
      </c>
      <c r="H45" s="1244">
        <v>1750.812</v>
      </c>
      <c r="I45" s="1244">
        <v>2077.74</v>
      </c>
      <c r="J45" s="1244">
        <v>2664.27</v>
      </c>
    </row>
    <row r="46" s="1228" customFormat="1" ht="15" spans="1:10">
      <c r="A46" s="1243" t="s">
        <v>1395</v>
      </c>
      <c r="B46" s="1244">
        <v>856.758</v>
      </c>
      <c r="C46" s="1244">
        <v>1161.048</v>
      </c>
      <c r="D46" s="1244">
        <v>1212.204</v>
      </c>
      <c r="E46" s="1244">
        <v>1293.054</v>
      </c>
      <c r="F46" s="1244">
        <v>1748.418</v>
      </c>
      <c r="G46" s="1244">
        <v>1779.33</v>
      </c>
      <c r="H46" s="1244">
        <v>1783.446</v>
      </c>
      <c r="I46" s="1244">
        <v>2116.842</v>
      </c>
      <c r="J46" s="1244">
        <v>2716.602</v>
      </c>
    </row>
    <row r="47" s="1228" customFormat="1" ht="15" spans="1:10">
      <c r="A47" s="1243" t="s">
        <v>1396</v>
      </c>
      <c r="B47" s="1244">
        <v>545.664</v>
      </c>
      <c r="C47" s="1244">
        <v>627.06</v>
      </c>
      <c r="D47" s="1244">
        <v>681.009</v>
      </c>
      <c r="E47" s="1244">
        <v>754.3725</v>
      </c>
      <c r="F47" s="1244">
        <v>1367.1</v>
      </c>
      <c r="G47" s="1244">
        <v>1203.048</v>
      </c>
      <c r="H47" s="1244">
        <v>1099.2975</v>
      </c>
      <c r="I47" s="1244">
        <v>1144.626</v>
      </c>
      <c r="J47" s="1244">
        <v>1521.009</v>
      </c>
    </row>
    <row r="48" s="1228" customFormat="1" ht="15" spans="1:10">
      <c r="A48" s="1243" t="s">
        <v>1397</v>
      </c>
      <c r="B48" s="1244">
        <v>542.2725</v>
      </c>
      <c r="C48" s="1244">
        <v>628.719</v>
      </c>
      <c r="D48" s="1244">
        <v>682.227</v>
      </c>
      <c r="E48" s="1244">
        <v>757.1235</v>
      </c>
      <c r="F48" s="1244">
        <v>1380.2985</v>
      </c>
      <c r="G48" s="1244">
        <v>1466.325</v>
      </c>
      <c r="H48" s="1244">
        <v>1245.825</v>
      </c>
      <c r="I48" s="1244">
        <v>1155.1575</v>
      </c>
      <c r="J48" s="1244">
        <v>1541.442</v>
      </c>
    </row>
    <row r="49" s="1228" customFormat="1" ht="15" spans="1:10">
      <c r="A49" s="1243" t="s">
        <v>1398</v>
      </c>
      <c r="B49" s="1244">
        <v>558.306</v>
      </c>
      <c r="C49" s="1244">
        <v>649.803</v>
      </c>
      <c r="D49" s="1244">
        <v>702.87</v>
      </c>
      <c r="E49" s="1244">
        <v>779.2995</v>
      </c>
      <c r="F49" s="1244">
        <v>1422.372</v>
      </c>
      <c r="G49" s="1244">
        <v>1501.2375</v>
      </c>
      <c r="H49" s="1244">
        <v>1275.4875</v>
      </c>
      <c r="I49" s="1244">
        <v>1185.114</v>
      </c>
      <c r="J49" s="1244">
        <v>1581.3</v>
      </c>
    </row>
    <row r="50" s="1228" customFormat="1" ht="15" spans="1:10">
      <c r="A50" s="1243" t="s">
        <v>1399</v>
      </c>
      <c r="B50" s="1244">
        <v>562.2645</v>
      </c>
      <c r="C50" s="1244">
        <v>658.812</v>
      </c>
      <c r="D50" s="1244">
        <v>711.438</v>
      </c>
      <c r="E50" s="1244">
        <v>789.4005</v>
      </c>
      <c r="F50" s="1244">
        <v>1442.9205</v>
      </c>
      <c r="G50" s="1244">
        <v>1536.15</v>
      </c>
      <c r="H50" s="1244">
        <v>1305.15</v>
      </c>
      <c r="I50" s="1244">
        <v>1202.9955</v>
      </c>
      <c r="J50" s="1244">
        <v>1609.083</v>
      </c>
    </row>
    <row r="51" s="1228" customFormat="1" ht="15" spans="1:10">
      <c r="A51" s="1243" t="s">
        <v>1400</v>
      </c>
      <c r="B51" s="1244">
        <v>578.298</v>
      </c>
      <c r="C51" s="1244">
        <v>679.896</v>
      </c>
      <c r="D51" s="1244">
        <v>732.081</v>
      </c>
      <c r="E51" s="1244">
        <v>811.5765</v>
      </c>
      <c r="F51" s="1244">
        <v>1484.994</v>
      </c>
      <c r="G51" s="1244">
        <v>1571.0625</v>
      </c>
      <c r="H51" s="1244">
        <v>1334.8125</v>
      </c>
      <c r="I51" s="1244">
        <v>1232.952</v>
      </c>
      <c r="J51" s="1244">
        <v>1648.941</v>
      </c>
    </row>
    <row r="52" s="1228" customFormat="1" ht="15" spans="1:10">
      <c r="A52" s="1243" t="s">
        <v>1401</v>
      </c>
      <c r="B52" s="1244">
        <v>582.2565</v>
      </c>
      <c r="C52" s="1244">
        <v>688.905</v>
      </c>
      <c r="D52" s="1244">
        <v>740.649</v>
      </c>
      <c r="E52" s="1244">
        <v>821.6775</v>
      </c>
      <c r="F52" s="1244">
        <v>1505.5425</v>
      </c>
      <c r="G52" s="1244">
        <v>1605.975</v>
      </c>
      <c r="H52" s="1244">
        <v>1364.475</v>
      </c>
      <c r="I52" s="1244">
        <v>1250.8335</v>
      </c>
      <c r="J52" s="1244">
        <v>1676.724</v>
      </c>
    </row>
    <row r="53" s="1228" customFormat="1" ht="15" spans="1:10">
      <c r="A53" s="1243" t="s">
        <v>1402</v>
      </c>
      <c r="B53" s="1244">
        <v>598.29</v>
      </c>
      <c r="C53" s="1244">
        <v>709.989</v>
      </c>
      <c r="D53" s="1244">
        <v>761.292</v>
      </c>
      <c r="E53" s="1244">
        <v>843.8535</v>
      </c>
      <c r="F53" s="1244">
        <v>1547.616</v>
      </c>
      <c r="G53" s="1244">
        <v>1640.8875</v>
      </c>
      <c r="H53" s="1244">
        <v>1394.1375</v>
      </c>
      <c r="I53" s="1244">
        <v>1280.79</v>
      </c>
      <c r="J53" s="1244">
        <v>1716.582</v>
      </c>
    </row>
    <row r="54" s="1228" customFormat="1" ht="15" spans="1:10">
      <c r="A54" s="1243" t="s">
        <v>1403</v>
      </c>
      <c r="B54" s="1244">
        <v>602.2485</v>
      </c>
      <c r="C54" s="1244">
        <v>718.998</v>
      </c>
      <c r="D54" s="1244">
        <v>769.86</v>
      </c>
      <c r="E54" s="1244">
        <v>853.9545</v>
      </c>
      <c r="F54" s="1244">
        <v>1568.1645</v>
      </c>
      <c r="G54" s="1244">
        <v>1675.8</v>
      </c>
      <c r="H54" s="1244">
        <v>1423.8</v>
      </c>
      <c r="I54" s="1244">
        <v>1298.6715</v>
      </c>
      <c r="J54" s="1244">
        <v>1744.365</v>
      </c>
    </row>
    <row r="55" s="1228" customFormat="1" ht="15" spans="1:10">
      <c r="A55" s="1243" t="s">
        <v>1404</v>
      </c>
      <c r="B55" s="1244">
        <v>618.282</v>
      </c>
      <c r="C55" s="1244">
        <v>740.082</v>
      </c>
      <c r="D55" s="1244">
        <v>790.503</v>
      </c>
      <c r="E55" s="1244">
        <v>876.1305</v>
      </c>
      <c r="F55" s="1244">
        <v>1610.238</v>
      </c>
      <c r="G55" s="1244">
        <v>1710.7125</v>
      </c>
      <c r="H55" s="1244">
        <v>1453.4625</v>
      </c>
      <c r="I55" s="1244">
        <v>1328.628</v>
      </c>
      <c r="J55" s="1244">
        <v>1784.223</v>
      </c>
    </row>
    <row r="56" s="1228" customFormat="1" ht="15" spans="1:10">
      <c r="A56" s="1243" t="s">
        <v>1405</v>
      </c>
      <c r="B56" s="1244">
        <v>622.2405</v>
      </c>
      <c r="C56" s="1244">
        <v>749.091</v>
      </c>
      <c r="D56" s="1244">
        <v>799.071</v>
      </c>
      <c r="E56" s="1244">
        <v>886.2315</v>
      </c>
      <c r="F56" s="1244">
        <v>1630.7865</v>
      </c>
      <c r="G56" s="1244">
        <v>1745.625</v>
      </c>
      <c r="H56" s="1244">
        <v>1483.125</v>
      </c>
      <c r="I56" s="1244">
        <v>1346.5095</v>
      </c>
      <c r="J56" s="1244">
        <v>1812.006</v>
      </c>
    </row>
    <row r="57" s="1228" customFormat="1" ht="15" spans="1:10">
      <c r="A57" s="1243" t="s">
        <v>1406</v>
      </c>
      <c r="B57" s="1244">
        <v>638.274</v>
      </c>
      <c r="C57" s="1244">
        <v>770.175</v>
      </c>
      <c r="D57" s="1244">
        <v>819.714</v>
      </c>
      <c r="E57" s="1244">
        <v>908.4075</v>
      </c>
      <c r="F57" s="1244">
        <v>1672.86</v>
      </c>
      <c r="G57" s="1244">
        <v>1780.5375</v>
      </c>
      <c r="H57" s="1244">
        <v>1512.7875</v>
      </c>
      <c r="I57" s="1244">
        <v>1376.466</v>
      </c>
      <c r="J57" s="1244">
        <v>1851.864</v>
      </c>
    </row>
    <row r="58" s="1228" customFormat="1" ht="15" spans="1:10">
      <c r="A58" s="1243" t="s">
        <v>1407</v>
      </c>
      <c r="B58" s="1244">
        <v>642.2325</v>
      </c>
      <c r="C58" s="1244">
        <v>779.184</v>
      </c>
      <c r="D58" s="1244">
        <v>828.282</v>
      </c>
      <c r="E58" s="1244">
        <v>918.5085</v>
      </c>
      <c r="F58" s="1244">
        <v>1693.4085</v>
      </c>
      <c r="G58" s="1244">
        <v>1815.45</v>
      </c>
      <c r="H58" s="1244">
        <v>1542.45</v>
      </c>
      <c r="I58" s="1244">
        <v>1394.3475</v>
      </c>
      <c r="J58" s="1244">
        <v>1879.647</v>
      </c>
    </row>
    <row r="59" s="1228" customFormat="1" ht="15" spans="1:10">
      <c r="A59" s="1243" t="s">
        <v>1408</v>
      </c>
      <c r="B59" s="1244">
        <v>658.266</v>
      </c>
      <c r="C59" s="1244">
        <v>800.268</v>
      </c>
      <c r="D59" s="1244">
        <v>848.925</v>
      </c>
      <c r="E59" s="1244">
        <v>940.6845</v>
      </c>
      <c r="F59" s="1244">
        <v>1735.482</v>
      </c>
      <c r="G59" s="1244">
        <v>1850.3625</v>
      </c>
      <c r="H59" s="1244">
        <v>1572.1125</v>
      </c>
      <c r="I59" s="1244">
        <v>1424.304</v>
      </c>
      <c r="J59" s="1244">
        <v>1919.505</v>
      </c>
    </row>
    <row r="60" s="1228" customFormat="1" ht="15" spans="1:10">
      <c r="A60" s="1243" t="s">
        <v>1409</v>
      </c>
      <c r="B60" s="1244">
        <v>662.2245</v>
      </c>
      <c r="C60" s="1244">
        <v>809.277</v>
      </c>
      <c r="D60" s="1244">
        <v>857.493</v>
      </c>
      <c r="E60" s="1244">
        <v>950.7855</v>
      </c>
      <c r="F60" s="1244">
        <v>1756.0305</v>
      </c>
      <c r="G60" s="1244">
        <v>1885.275</v>
      </c>
      <c r="H60" s="1244">
        <v>1601.775</v>
      </c>
      <c r="I60" s="1244">
        <v>1442.1855</v>
      </c>
      <c r="J60" s="1244">
        <v>1947.288</v>
      </c>
    </row>
    <row r="61" s="1228" customFormat="1" ht="15" spans="1:10">
      <c r="A61" s="1243" t="s">
        <v>1410</v>
      </c>
      <c r="B61" s="1244">
        <v>678.258</v>
      </c>
      <c r="C61" s="1244">
        <v>830.361</v>
      </c>
      <c r="D61" s="1244">
        <v>878.136</v>
      </c>
      <c r="E61" s="1244">
        <v>972.9615</v>
      </c>
      <c r="F61" s="1244">
        <v>1798.104</v>
      </c>
      <c r="G61" s="1244">
        <v>1920.1875</v>
      </c>
      <c r="H61" s="1244">
        <v>1631.4375</v>
      </c>
      <c r="I61" s="1244">
        <v>1472.142</v>
      </c>
      <c r="J61" s="1244">
        <v>1987.146</v>
      </c>
    </row>
    <row r="62" s="1228" customFormat="1" ht="15" spans="1:10">
      <c r="A62" s="1243" t="s">
        <v>1411</v>
      </c>
      <c r="B62" s="1244">
        <v>682.2165</v>
      </c>
      <c r="C62" s="1244">
        <v>839.37</v>
      </c>
      <c r="D62" s="1244">
        <v>886.704</v>
      </c>
      <c r="E62" s="1244">
        <v>983.0625</v>
      </c>
      <c r="F62" s="1244">
        <v>1818.6525</v>
      </c>
      <c r="G62" s="1244">
        <v>1955.1</v>
      </c>
      <c r="H62" s="1244">
        <v>1661.1</v>
      </c>
      <c r="I62" s="1244">
        <v>1490.0235</v>
      </c>
      <c r="J62" s="1244">
        <v>2014.929</v>
      </c>
    </row>
    <row r="63" s="1228" customFormat="1" ht="15" spans="1:10">
      <c r="A63" s="1243" t="s">
        <v>1412</v>
      </c>
      <c r="B63" s="1244">
        <v>698.25</v>
      </c>
      <c r="C63" s="1244">
        <v>860.454</v>
      </c>
      <c r="D63" s="1244">
        <v>907.347</v>
      </c>
      <c r="E63" s="1244">
        <v>1005.2385</v>
      </c>
      <c r="F63" s="1244">
        <v>1860.726</v>
      </c>
      <c r="G63" s="1244">
        <v>1990.0125</v>
      </c>
      <c r="H63" s="1244">
        <v>1690.7625</v>
      </c>
      <c r="I63" s="1244">
        <v>1519.98</v>
      </c>
      <c r="J63" s="1244">
        <v>2054.787</v>
      </c>
    </row>
    <row r="64" s="1228" customFormat="1" ht="15" spans="1:10">
      <c r="A64" s="1243" t="s">
        <v>1413</v>
      </c>
      <c r="B64" s="1244">
        <v>702.2085</v>
      </c>
      <c r="C64" s="1244">
        <v>869.463</v>
      </c>
      <c r="D64" s="1244">
        <v>915.915</v>
      </c>
      <c r="E64" s="1244">
        <v>1015.3395</v>
      </c>
      <c r="F64" s="1244">
        <v>1881.2745</v>
      </c>
      <c r="G64" s="1244">
        <v>2024.925</v>
      </c>
      <c r="H64" s="1244">
        <v>1720.425</v>
      </c>
      <c r="I64" s="1244">
        <v>1537.8615</v>
      </c>
      <c r="J64" s="1244">
        <v>2082.57</v>
      </c>
    </row>
    <row r="65" s="1228" customFormat="1" ht="15" spans="1:10">
      <c r="A65" s="1243" t="s">
        <v>1414</v>
      </c>
      <c r="B65" s="1244">
        <v>718.242</v>
      </c>
      <c r="C65" s="1244">
        <v>890.547</v>
      </c>
      <c r="D65" s="1244">
        <v>936.558</v>
      </c>
      <c r="E65" s="1244">
        <v>1037.5155</v>
      </c>
      <c r="F65" s="1244">
        <v>1923.348</v>
      </c>
      <c r="G65" s="1244">
        <v>2059.8375</v>
      </c>
      <c r="H65" s="1244">
        <v>1750.0875</v>
      </c>
      <c r="I65" s="1244">
        <v>1567.818</v>
      </c>
      <c r="J65" s="1244">
        <v>2122.428</v>
      </c>
    </row>
    <row r="66" s="1228" customFormat="1" ht="15" spans="1:10">
      <c r="A66" s="1243" t="s">
        <v>1415</v>
      </c>
      <c r="B66" s="1244">
        <v>722.2005</v>
      </c>
      <c r="C66" s="1244">
        <v>899.556</v>
      </c>
      <c r="D66" s="1244">
        <v>945.126</v>
      </c>
      <c r="E66" s="1244">
        <v>1047.6165</v>
      </c>
      <c r="F66" s="1244">
        <v>1943.8965</v>
      </c>
      <c r="G66" s="1244">
        <v>2094.75</v>
      </c>
      <c r="H66" s="1244">
        <v>1779.75</v>
      </c>
      <c r="I66" s="1244">
        <v>1585.6995</v>
      </c>
      <c r="J66" s="1244">
        <v>2150.211</v>
      </c>
    </row>
    <row r="67" ht="15" spans="1:10">
      <c r="A67" s="1247" t="s">
        <v>1857</v>
      </c>
      <c r="B67" s="1248">
        <v>25.54</v>
      </c>
      <c r="C67" s="1248">
        <v>28.5</v>
      </c>
      <c r="D67" s="1248">
        <v>30</v>
      </c>
      <c r="E67" s="1248">
        <v>33.06</v>
      </c>
      <c r="F67" s="1248">
        <v>60.3</v>
      </c>
      <c r="G67" s="1249">
        <v>57</v>
      </c>
      <c r="H67" s="1250">
        <v>53.14</v>
      </c>
      <c r="I67" s="1248">
        <v>48.8</v>
      </c>
      <c r="J67" s="1248">
        <v>69.02</v>
      </c>
    </row>
    <row r="68" ht="15" spans="1:10">
      <c r="A68" s="1247" t="s">
        <v>1416</v>
      </c>
      <c r="B68" s="1248">
        <v>26.78</v>
      </c>
      <c r="C68" s="1248">
        <v>30.9</v>
      </c>
      <c r="D68" s="1248">
        <v>32.35</v>
      </c>
      <c r="E68" s="1248">
        <v>35.2</v>
      </c>
      <c r="F68" s="1248">
        <v>61.26</v>
      </c>
      <c r="G68" s="1249">
        <v>57</v>
      </c>
      <c r="H68" s="1250">
        <v>53.4</v>
      </c>
      <c r="I68" s="1248">
        <v>53.76</v>
      </c>
      <c r="J68" s="1248">
        <v>74.96</v>
      </c>
    </row>
    <row r="69" ht="15.75" spans="1:10">
      <c r="A69" s="1247" t="s">
        <v>1858</v>
      </c>
      <c r="B69" s="1248" t="s">
        <v>251</v>
      </c>
      <c r="C69" s="1248" t="s">
        <v>251</v>
      </c>
      <c r="D69" s="1248" t="s">
        <v>251</v>
      </c>
      <c r="E69" s="1248" t="s">
        <v>251</v>
      </c>
      <c r="F69" s="1248" t="s">
        <v>251</v>
      </c>
      <c r="G69" s="1248" t="s">
        <v>251</v>
      </c>
      <c r="H69" s="1248" t="s">
        <v>251</v>
      </c>
      <c r="I69" s="1248" t="s">
        <v>251</v>
      </c>
      <c r="J69" s="1248" t="s">
        <v>251</v>
      </c>
    </row>
    <row r="70" ht="29" customHeight="1" spans="1:10">
      <c r="A70" s="1251" t="s">
        <v>1859</v>
      </c>
      <c r="B70" s="1252" t="s">
        <v>1860</v>
      </c>
      <c r="C70" s="1252"/>
      <c r="D70" s="1252"/>
      <c r="E70" s="1252"/>
      <c r="F70" s="1252"/>
      <c r="G70" s="1252"/>
      <c r="H70" s="1252"/>
      <c r="I70" s="1252"/>
      <c r="J70" s="1252"/>
    </row>
    <row r="71" ht="15" spans="1:10">
      <c r="A71" s="1253" t="s">
        <v>1861</v>
      </c>
      <c r="B71" s="1253"/>
      <c r="C71" s="1253"/>
      <c r="D71" s="1253"/>
      <c r="E71" s="1253"/>
      <c r="F71" s="1253"/>
      <c r="G71" s="1253"/>
      <c r="H71" s="1253"/>
      <c r="I71" s="1253"/>
      <c r="J71" s="1253"/>
    </row>
    <row r="72" ht="15" spans="1:10">
      <c r="A72" s="1253" t="s">
        <v>1862</v>
      </c>
      <c r="B72" s="1253"/>
      <c r="C72" s="1253"/>
      <c r="D72" s="1253"/>
      <c r="E72" s="1253"/>
      <c r="F72" s="1253"/>
      <c r="G72" s="1253"/>
      <c r="H72" s="1253"/>
      <c r="I72" s="1253"/>
      <c r="J72" s="1253"/>
    </row>
    <row r="73" ht="23" customHeight="1" spans="1:10">
      <c r="A73" s="1253" t="s">
        <v>1863</v>
      </c>
      <c r="B73" s="1253"/>
      <c r="C73" s="1253"/>
      <c r="D73" s="1253"/>
      <c r="E73" s="1253"/>
      <c r="F73" s="1253"/>
      <c r="G73" s="1253"/>
      <c r="H73" s="1253"/>
      <c r="I73" s="1253"/>
      <c r="J73" s="1253"/>
    </row>
    <row r="74" ht="23" customHeight="1" spans="1:10">
      <c r="A74" s="1253" t="s">
        <v>1864</v>
      </c>
      <c r="B74" s="1253"/>
      <c r="C74" s="1253"/>
      <c r="D74" s="1253"/>
      <c r="E74" s="1253"/>
      <c r="F74" s="1253"/>
      <c r="G74" s="1253"/>
      <c r="H74" s="1253"/>
      <c r="I74" s="1253"/>
      <c r="J74" s="1253"/>
    </row>
    <row r="75" ht="15" spans="1:10">
      <c r="A75" s="1253" t="s">
        <v>1865</v>
      </c>
      <c r="B75" s="1253"/>
      <c r="C75" s="1253"/>
      <c r="D75" s="1253"/>
      <c r="E75" s="1253"/>
      <c r="F75" s="1253"/>
      <c r="G75" s="1253"/>
      <c r="H75" s="1253"/>
      <c r="I75" s="1253"/>
      <c r="J75" s="1253"/>
    </row>
    <row r="76" ht="15" spans="1:10">
      <c r="A76" s="1253" t="s">
        <v>1866</v>
      </c>
      <c r="B76" s="1253"/>
      <c r="C76" s="1253"/>
      <c r="D76" s="1253"/>
      <c r="E76" s="1253"/>
      <c r="F76" s="1253"/>
      <c r="G76" s="1253"/>
      <c r="H76" s="1253"/>
      <c r="I76" s="1253"/>
      <c r="J76" s="1253"/>
    </row>
    <row r="77" ht="15" spans="1:10">
      <c r="A77" s="1253" t="s">
        <v>1867</v>
      </c>
      <c r="B77" s="1253"/>
      <c r="C77" s="1253"/>
      <c r="D77" s="1253"/>
      <c r="E77" s="1253"/>
      <c r="F77" s="1253"/>
      <c r="G77" s="1253"/>
      <c r="H77" s="1253"/>
      <c r="I77" s="1253"/>
      <c r="J77" s="1253"/>
    </row>
    <row r="78" ht="15" spans="1:10">
      <c r="A78" s="1253" t="s">
        <v>1868</v>
      </c>
      <c r="B78" s="1253"/>
      <c r="C78" s="1253"/>
      <c r="D78" s="1253"/>
      <c r="E78" s="1253"/>
      <c r="F78" s="1253"/>
      <c r="G78" s="1253"/>
      <c r="H78" s="1253"/>
      <c r="I78" s="1253"/>
      <c r="J78" s="1253"/>
    </row>
    <row r="79" ht="28" customHeight="1" spans="1:10">
      <c r="A79" s="1253" t="s">
        <v>1869</v>
      </c>
      <c r="B79" s="1253"/>
      <c r="C79" s="1253"/>
      <c r="D79" s="1253"/>
      <c r="E79" s="1253"/>
      <c r="F79" s="1253"/>
      <c r="G79" s="1253"/>
      <c r="H79" s="1253"/>
      <c r="I79" s="1253"/>
      <c r="J79" s="1253"/>
    </row>
    <row r="80" ht="33" customHeight="1" spans="1:10">
      <c r="A80" s="1253" t="s">
        <v>1870</v>
      </c>
      <c r="B80" s="1253"/>
      <c r="C80" s="1253"/>
      <c r="D80" s="1253"/>
      <c r="E80" s="1253"/>
      <c r="F80" s="1253"/>
      <c r="G80" s="1253"/>
      <c r="H80" s="1253"/>
      <c r="I80" s="1253"/>
      <c r="J80" s="1253"/>
    </row>
    <row r="81" spans="1:10">
      <c r="A81" s="1254" t="s">
        <v>1871</v>
      </c>
      <c r="B81" s="1255"/>
      <c r="C81" s="1254"/>
      <c r="D81" s="1254"/>
      <c r="E81" s="1254"/>
      <c r="F81" s="1254"/>
      <c r="G81" s="1254"/>
      <c r="H81" s="1254"/>
      <c r="I81" s="1254"/>
      <c r="J81" s="1254"/>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1" t="s">
        <v>1872</v>
      </c>
      <c r="B1" s="1221"/>
      <c r="C1" s="1221"/>
      <c r="D1" s="1221"/>
      <c r="E1" s="1221"/>
      <c r="F1" s="1221"/>
      <c r="G1" s="1221"/>
      <c r="H1" s="1221"/>
      <c r="I1" s="1221"/>
      <c r="J1" s="1221"/>
      <c r="K1" s="1221"/>
    </row>
    <row r="2" ht="21.75" spans="1:11">
      <c r="A2" s="71" t="s">
        <v>1873</v>
      </c>
      <c r="B2" s="72" t="s">
        <v>219</v>
      </c>
      <c r="C2" s="1222"/>
      <c r="D2" s="71" t="s">
        <v>1873</v>
      </c>
      <c r="E2" s="72" t="s">
        <v>219</v>
      </c>
      <c r="F2" s="1222"/>
      <c r="G2" s="71" t="s">
        <v>1873</v>
      </c>
      <c r="H2" s="72" t="s">
        <v>219</v>
      </c>
      <c r="I2" s="1222"/>
      <c r="J2" s="71" t="s">
        <v>1873</v>
      </c>
      <c r="K2" s="72" t="s">
        <v>219</v>
      </c>
    </row>
    <row r="3" ht="15.75" spans="1:11">
      <c r="A3" s="1223" t="s">
        <v>1874</v>
      </c>
      <c r="B3" s="1224">
        <v>1</v>
      </c>
      <c r="C3" s="1223"/>
      <c r="D3" s="1223" t="s">
        <v>694</v>
      </c>
      <c r="E3" s="1224">
        <v>8</v>
      </c>
      <c r="F3" s="1223"/>
      <c r="G3" s="1223" t="s">
        <v>480</v>
      </c>
      <c r="H3" s="1224">
        <v>9</v>
      </c>
      <c r="I3" s="1223"/>
      <c r="J3" s="1223" t="s">
        <v>538</v>
      </c>
      <c r="K3" s="1224">
        <v>9</v>
      </c>
    </row>
    <row r="4" ht="15" spans="1:11">
      <c r="A4" s="1225" t="s">
        <v>220</v>
      </c>
      <c r="B4" s="1226">
        <v>1</v>
      </c>
      <c r="C4" s="1225"/>
      <c r="D4" s="1225" t="s">
        <v>654</v>
      </c>
      <c r="E4" s="1226">
        <v>8</v>
      </c>
      <c r="F4" s="1225"/>
      <c r="G4" s="1225" t="s">
        <v>712</v>
      </c>
      <c r="H4" s="1226">
        <v>9</v>
      </c>
      <c r="I4" s="1225"/>
      <c r="J4" s="1225" t="s">
        <v>227</v>
      </c>
      <c r="K4" s="1226">
        <v>9</v>
      </c>
    </row>
    <row r="5" ht="15" spans="1:11">
      <c r="A5" s="1223" t="s">
        <v>825</v>
      </c>
      <c r="B5" s="1224">
        <v>2</v>
      </c>
      <c r="C5" s="1223"/>
      <c r="D5" s="1223" t="s">
        <v>333</v>
      </c>
      <c r="E5" s="1224">
        <v>8</v>
      </c>
      <c r="F5" s="1223"/>
      <c r="G5" s="1223" t="s">
        <v>1875</v>
      </c>
      <c r="H5" s="1224">
        <v>9</v>
      </c>
      <c r="I5" s="1223"/>
      <c r="J5" s="1223" t="s">
        <v>622</v>
      </c>
      <c r="K5" s="1224">
        <v>9</v>
      </c>
    </row>
    <row r="6" ht="15" spans="1:11">
      <c r="A6" s="1225" t="s">
        <v>335</v>
      </c>
      <c r="B6" s="1226">
        <v>2</v>
      </c>
      <c r="C6" s="1225"/>
      <c r="D6" s="1225" t="s">
        <v>717</v>
      </c>
      <c r="E6" s="1226">
        <v>8</v>
      </c>
      <c r="F6" s="1225"/>
      <c r="G6" s="1225" t="s">
        <v>464</v>
      </c>
      <c r="H6" s="1226">
        <v>9</v>
      </c>
      <c r="I6" s="1225"/>
      <c r="J6" s="1225" t="s">
        <v>1341</v>
      </c>
      <c r="K6" s="1226">
        <v>9</v>
      </c>
    </row>
    <row r="7" ht="15" spans="1:11">
      <c r="A7" s="1223" t="s">
        <v>222</v>
      </c>
      <c r="B7" s="1224">
        <v>3</v>
      </c>
      <c r="C7" s="1223"/>
      <c r="D7" s="1223" t="s">
        <v>678</v>
      </c>
      <c r="E7" s="1224">
        <v>8</v>
      </c>
      <c r="F7" s="1223"/>
      <c r="G7" s="1223" t="s">
        <v>560</v>
      </c>
      <c r="H7" s="1224">
        <v>9</v>
      </c>
      <c r="I7" s="1223"/>
      <c r="J7" s="1223" t="s">
        <v>1207</v>
      </c>
      <c r="K7" s="1224">
        <v>9</v>
      </c>
    </row>
    <row r="8" ht="15" spans="1:11">
      <c r="A8" s="1225" t="s">
        <v>830</v>
      </c>
      <c r="B8" s="1226">
        <v>4</v>
      </c>
      <c r="C8" s="1225"/>
      <c r="D8" s="1225" t="s">
        <v>301</v>
      </c>
      <c r="E8" s="1226">
        <v>8</v>
      </c>
      <c r="F8" s="1225"/>
      <c r="G8" s="1225" t="s">
        <v>452</v>
      </c>
      <c r="H8" s="1226">
        <v>9</v>
      </c>
      <c r="I8" s="1225"/>
      <c r="J8" s="1225" t="s">
        <v>748</v>
      </c>
      <c r="K8" s="1226">
        <v>9</v>
      </c>
    </row>
    <row r="9" ht="15" spans="1:11">
      <c r="A9" s="1223" t="s">
        <v>380</v>
      </c>
      <c r="B9" s="1224">
        <v>4</v>
      </c>
      <c r="C9" s="1223"/>
      <c r="D9" s="1223" t="s">
        <v>702</v>
      </c>
      <c r="E9" s="1224">
        <v>8</v>
      </c>
      <c r="F9" s="1223"/>
      <c r="G9" s="1223" t="s">
        <v>664</v>
      </c>
      <c r="H9" s="1224">
        <v>9</v>
      </c>
      <c r="I9" s="1223"/>
      <c r="J9" s="1223" t="s">
        <v>1876</v>
      </c>
      <c r="K9" s="1224">
        <v>9</v>
      </c>
    </row>
    <row r="10" ht="15" spans="1:11">
      <c r="A10" s="1225" t="s">
        <v>372</v>
      </c>
      <c r="B10" s="1226">
        <v>4</v>
      </c>
      <c r="C10" s="1225"/>
      <c r="D10" s="1225" t="s">
        <v>979</v>
      </c>
      <c r="E10" s="1226">
        <v>9</v>
      </c>
      <c r="F10" s="1225"/>
      <c r="G10" s="1225" t="s">
        <v>568</v>
      </c>
      <c r="H10" s="1226">
        <v>9</v>
      </c>
      <c r="I10" s="1225"/>
      <c r="J10" s="1225" t="s">
        <v>446</v>
      </c>
      <c r="K10" s="1226">
        <v>9</v>
      </c>
    </row>
    <row r="11" ht="15" spans="1:11">
      <c r="A11" s="1223" t="s">
        <v>388</v>
      </c>
      <c r="B11" s="1224">
        <v>4</v>
      </c>
      <c r="C11" s="1223"/>
      <c r="D11" s="1223" t="s">
        <v>1758</v>
      </c>
      <c r="E11" s="1224">
        <v>9</v>
      </c>
      <c r="F11" s="1223"/>
      <c r="G11" s="1223" t="s">
        <v>319</v>
      </c>
      <c r="H11" s="1224">
        <v>9</v>
      </c>
      <c r="I11" s="1223"/>
      <c r="J11" s="1223" t="s">
        <v>625</v>
      </c>
      <c r="K11" s="1224">
        <v>9</v>
      </c>
    </row>
    <row r="12" ht="15" spans="1:11">
      <c r="A12" s="1225" t="s">
        <v>313</v>
      </c>
      <c r="B12" s="1226">
        <v>4</v>
      </c>
      <c r="C12" s="1225"/>
      <c r="D12" s="1225" t="s">
        <v>426</v>
      </c>
      <c r="E12" s="1226">
        <v>9</v>
      </c>
      <c r="F12" s="1225"/>
      <c r="G12" s="1225" t="s">
        <v>576</v>
      </c>
      <c r="H12" s="1226">
        <v>9</v>
      </c>
      <c r="I12" s="1225"/>
      <c r="J12" s="1225" t="s">
        <v>1877</v>
      </c>
      <c r="K12" s="1226">
        <v>9</v>
      </c>
    </row>
    <row r="13" ht="15" spans="1:11">
      <c r="A13" s="1223" t="s">
        <v>321</v>
      </c>
      <c r="B13" s="1224">
        <v>4</v>
      </c>
      <c r="C13" s="1223"/>
      <c r="D13" s="1223" t="s">
        <v>510</v>
      </c>
      <c r="E13" s="1224">
        <v>9</v>
      </c>
      <c r="F13" s="1223"/>
      <c r="G13" s="1223" t="s">
        <v>710</v>
      </c>
      <c r="H13" s="1224">
        <v>9</v>
      </c>
      <c r="I13" s="1223"/>
      <c r="J13" s="1223" t="s">
        <v>582</v>
      </c>
      <c r="K13" s="1224">
        <v>9</v>
      </c>
    </row>
    <row r="14" ht="15" spans="1:11">
      <c r="A14" s="1225" t="s">
        <v>329</v>
      </c>
      <c r="B14" s="1226">
        <v>4</v>
      </c>
      <c r="C14" s="1225"/>
      <c r="D14" s="1225" t="s">
        <v>996</v>
      </c>
      <c r="E14" s="1226">
        <v>9</v>
      </c>
      <c r="F14" s="1225"/>
      <c r="G14" s="1225" t="s">
        <v>1130</v>
      </c>
      <c r="H14" s="1226">
        <v>9</v>
      </c>
      <c r="I14" s="1225"/>
      <c r="J14" s="1225" t="s">
        <v>562</v>
      </c>
      <c r="K14" s="1226">
        <v>9</v>
      </c>
    </row>
    <row r="15" ht="15" spans="1:11">
      <c r="A15" s="1223" t="s">
        <v>343</v>
      </c>
      <c r="B15" s="1224">
        <v>4</v>
      </c>
      <c r="C15" s="1223"/>
      <c r="D15" s="1223" t="s">
        <v>672</v>
      </c>
      <c r="E15" s="1224">
        <v>9</v>
      </c>
      <c r="F15" s="1223"/>
      <c r="G15" s="1223" t="s">
        <v>410</v>
      </c>
      <c r="H15" s="1224">
        <v>9</v>
      </c>
      <c r="I15" s="1223"/>
      <c r="J15" s="1223" t="s">
        <v>598</v>
      </c>
      <c r="K15" s="1224">
        <v>9</v>
      </c>
    </row>
    <row r="16" ht="15" spans="1:11">
      <c r="A16" s="1225" t="s">
        <v>396</v>
      </c>
      <c r="B16" s="1226">
        <v>4</v>
      </c>
      <c r="C16" s="1225"/>
      <c r="D16" s="1225" t="s">
        <v>752</v>
      </c>
      <c r="E16" s="1226">
        <v>9</v>
      </c>
      <c r="F16" s="1225"/>
      <c r="G16" s="1225" t="s">
        <v>670</v>
      </c>
      <c r="H16" s="1226">
        <v>9</v>
      </c>
      <c r="I16" s="1225"/>
      <c r="J16" s="1225" t="s">
        <v>1242</v>
      </c>
      <c r="K16" s="1226">
        <v>9</v>
      </c>
    </row>
    <row r="17" ht="15" spans="1:11">
      <c r="A17" s="1223" t="s">
        <v>358</v>
      </c>
      <c r="B17" s="1224">
        <v>5</v>
      </c>
      <c r="C17" s="1223"/>
      <c r="D17" s="1223" t="s">
        <v>1329</v>
      </c>
      <c r="E17" s="1224">
        <v>9</v>
      </c>
      <c r="F17" s="1223"/>
      <c r="G17" s="1223" t="s">
        <v>354</v>
      </c>
      <c r="H17" s="1224">
        <v>9</v>
      </c>
      <c r="I17" s="1223"/>
      <c r="J17" s="1223" t="s">
        <v>1878</v>
      </c>
      <c r="K17" s="1224">
        <v>9</v>
      </c>
    </row>
    <row r="18" ht="15" spans="1:11">
      <c r="A18" s="1225" t="s">
        <v>366</v>
      </c>
      <c r="B18" s="1226">
        <v>5</v>
      </c>
      <c r="C18" s="1225"/>
      <c r="D18" s="1225" t="s">
        <v>442</v>
      </c>
      <c r="E18" s="1226">
        <v>9</v>
      </c>
      <c r="F18" s="1225"/>
      <c r="G18" s="1225" t="s">
        <v>1148</v>
      </c>
      <c r="H18" s="1226">
        <v>9</v>
      </c>
      <c r="I18" s="1225"/>
      <c r="J18" s="1225" t="s">
        <v>1232</v>
      </c>
      <c r="K18" s="1226">
        <v>9</v>
      </c>
    </row>
    <row r="19" ht="15" spans="1:11">
      <c r="A19" s="1223" t="s">
        <v>228</v>
      </c>
      <c r="B19" s="1224">
        <v>6</v>
      </c>
      <c r="C19" s="1223"/>
      <c r="D19" s="1223" t="s">
        <v>1002</v>
      </c>
      <c r="E19" s="1224">
        <v>9</v>
      </c>
      <c r="F19" s="1223"/>
      <c r="G19" s="1223" t="s">
        <v>460</v>
      </c>
      <c r="H19" s="1224">
        <v>9</v>
      </c>
      <c r="I19" s="1223"/>
      <c r="J19" s="1223" t="s">
        <v>692</v>
      </c>
      <c r="K19" s="1224">
        <v>9</v>
      </c>
    </row>
    <row r="20" ht="15" spans="1:11">
      <c r="A20" s="1225" t="s">
        <v>229</v>
      </c>
      <c r="B20" s="1226">
        <v>6</v>
      </c>
      <c r="C20" s="1225"/>
      <c r="D20" s="1225" t="s">
        <v>1026</v>
      </c>
      <c r="E20" s="1226">
        <v>9</v>
      </c>
      <c r="F20" s="1225"/>
      <c r="G20" s="1225" t="s">
        <v>440</v>
      </c>
      <c r="H20" s="1226">
        <v>9</v>
      </c>
      <c r="I20" s="1225"/>
      <c r="J20" s="1225" t="s">
        <v>590</v>
      </c>
      <c r="K20" s="1226">
        <v>9</v>
      </c>
    </row>
    <row r="21" ht="15" spans="1:11">
      <c r="A21" s="1223" t="s">
        <v>248</v>
      </c>
      <c r="B21" s="1224">
        <v>6</v>
      </c>
      <c r="C21" s="1223"/>
      <c r="D21" s="1223" t="s">
        <v>458</v>
      </c>
      <c r="E21" s="1224">
        <v>9</v>
      </c>
      <c r="F21" s="1223"/>
      <c r="G21" s="1223" t="s">
        <v>1247</v>
      </c>
      <c r="H21" s="1224">
        <v>9</v>
      </c>
      <c r="I21" s="1223"/>
      <c r="J21" s="1223" t="s">
        <v>606</v>
      </c>
      <c r="K21" s="1224">
        <v>9</v>
      </c>
    </row>
    <row r="22" ht="15" spans="1:11">
      <c r="A22" s="1225" t="s">
        <v>454</v>
      </c>
      <c r="B22" s="1226">
        <v>7</v>
      </c>
      <c r="C22" s="1225"/>
      <c r="D22" s="1225" t="s">
        <v>412</v>
      </c>
      <c r="E22" s="1226">
        <v>9</v>
      </c>
      <c r="F22" s="1225"/>
      <c r="G22" s="1225" t="s">
        <v>1879</v>
      </c>
      <c r="H22" s="1226">
        <v>9</v>
      </c>
      <c r="I22" s="1225"/>
      <c r="J22" s="1225" t="s">
        <v>682</v>
      </c>
      <c r="K22" s="1226">
        <v>9</v>
      </c>
    </row>
    <row r="23" ht="15" spans="1:11">
      <c r="A23" s="1223" t="s">
        <v>708</v>
      </c>
      <c r="B23" s="1224">
        <v>7</v>
      </c>
      <c r="C23" s="1223"/>
      <c r="D23" s="1223" t="s">
        <v>696</v>
      </c>
      <c r="E23" s="1224">
        <v>9</v>
      </c>
      <c r="F23" s="1223"/>
      <c r="G23" s="1223" t="s">
        <v>1143</v>
      </c>
      <c r="H23" s="1224">
        <v>9</v>
      </c>
      <c r="I23" s="1223"/>
      <c r="J23" s="1223" t="s">
        <v>1880</v>
      </c>
      <c r="K23" s="1224">
        <v>9</v>
      </c>
    </row>
    <row r="24" ht="15" spans="1:11">
      <c r="A24" s="1225" t="s">
        <v>644</v>
      </c>
      <c r="B24" s="1226">
        <v>7</v>
      </c>
      <c r="C24" s="1225"/>
      <c r="D24" s="1225" t="s">
        <v>408</v>
      </c>
      <c r="E24" s="1226">
        <v>9</v>
      </c>
      <c r="F24" s="1225"/>
      <c r="G24" s="1225" t="s">
        <v>498</v>
      </c>
      <c r="H24" s="1226">
        <v>9</v>
      </c>
      <c r="I24" s="1225"/>
      <c r="J24" s="1225" t="s">
        <v>629</v>
      </c>
      <c r="K24" s="1226">
        <v>9</v>
      </c>
    </row>
    <row r="25" ht="15" spans="1:11">
      <c r="A25" s="1223" t="s">
        <v>360</v>
      </c>
      <c r="B25" s="1224">
        <v>7</v>
      </c>
      <c r="C25" s="1223"/>
      <c r="D25" s="1223" t="s">
        <v>392</v>
      </c>
      <c r="E25" s="1224">
        <v>9</v>
      </c>
      <c r="F25" s="1223"/>
      <c r="G25" s="1223" t="s">
        <v>572</v>
      </c>
      <c r="H25" s="1224">
        <v>9</v>
      </c>
      <c r="I25" s="1223"/>
      <c r="J25" s="1223" t="s">
        <v>528</v>
      </c>
      <c r="K25" s="1224">
        <v>9</v>
      </c>
    </row>
    <row r="26" ht="15" spans="1:11">
      <c r="A26" s="1225" t="s">
        <v>352</v>
      </c>
      <c r="B26" s="1226">
        <v>7</v>
      </c>
      <c r="C26" s="1225"/>
      <c r="D26" s="1225" t="s">
        <v>1018</v>
      </c>
      <c r="E26" s="1226">
        <v>9</v>
      </c>
      <c r="F26" s="1225"/>
      <c r="G26" s="1225" t="s">
        <v>723</v>
      </c>
      <c r="H26" s="1226">
        <v>9</v>
      </c>
      <c r="I26" s="1225"/>
      <c r="J26" s="1225" t="s">
        <v>1264</v>
      </c>
      <c r="K26" s="1226">
        <v>9</v>
      </c>
    </row>
    <row r="27" ht="15" spans="1:11">
      <c r="A27" s="1223" t="s">
        <v>368</v>
      </c>
      <c r="B27" s="1224">
        <v>7</v>
      </c>
      <c r="C27" s="1223"/>
      <c r="D27" s="1223" t="s">
        <v>1021</v>
      </c>
      <c r="E27" s="1224">
        <v>9</v>
      </c>
      <c r="F27" s="1223"/>
      <c r="G27" s="1223" t="s">
        <v>1881</v>
      </c>
      <c r="H27" s="1224">
        <v>9</v>
      </c>
      <c r="I27" s="1223"/>
      <c r="J27" s="1223" t="s">
        <v>620</v>
      </c>
      <c r="K27" s="1224">
        <v>9</v>
      </c>
    </row>
    <row r="28" ht="15" spans="1:11">
      <c r="A28" s="1225" t="s">
        <v>1803</v>
      </c>
      <c r="B28" s="1226">
        <v>7</v>
      </c>
      <c r="C28" s="1225"/>
      <c r="D28" s="1225" t="s">
        <v>394</v>
      </c>
      <c r="E28" s="1226">
        <v>9</v>
      </c>
      <c r="F28" s="1225"/>
      <c r="G28" s="1225" t="s">
        <v>226</v>
      </c>
      <c r="H28" s="1226">
        <v>9</v>
      </c>
      <c r="I28" s="1225"/>
      <c r="J28" s="1225" t="s">
        <v>690</v>
      </c>
      <c r="K28" s="1226">
        <v>9</v>
      </c>
    </row>
    <row r="29" ht="15" spans="1:11">
      <c r="A29" s="1223" t="s">
        <v>660</v>
      </c>
      <c r="B29" s="1224">
        <v>7</v>
      </c>
      <c r="C29" s="1223"/>
      <c r="D29" s="1223" t="s">
        <v>450</v>
      </c>
      <c r="E29" s="1224">
        <v>9</v>
      </c>
      <c r="F29" s="1223"/>
      <c r="G29" s="1223" t="s">
        <v>719</v>
      </c>
      <c r="H29" s="1224">
        <v>9</v>
      </c>
      <c r="I29" s="1223"/>
      <c r="J29" s="1223" t="s">
        <v>432</v>
      </c>
      <c r="K29" s="1224">
        <v>9</v>
      </c>
    </row>
    <row r="30" ht="15" spans="1:11">
      <c r="A30" s="1225" t="s">
        <v>715</v>
      </c>
      <c r="B30" s="1226">
        <v>7</v>
      </c>
      <c r="C30" s="1225"/>
      <c r="D30" s="1225" t="s">
        <v>420</v>
      </c>
      <c r="E30" s="1226">
        <v>9</v>
      </c>
      <c r="F30" s="1225"/>
      <c r="G30" s="1225" t="s">
        <v>496</v>
      </c>
      <c r="H30" s="1226">
        <v>9</v>
      </c>
      <c r="I30" s="1225"/>
      <c r="J30" s="1225" t="s">
        <v>633</v>
      </c>
      <c r="K30" s="1226">
        <v>9</v>
      </c>
    </row>
    <row r="31" ht="15" spans="1:11">
      <c r="A31" s="1223" t="s">
        <v>374</v>
      </c>
      <c r="B31" s="1224">
        <v>7</v>
      </c>
      <c r="C31" s="1223"/>
      <c r="D31" s="1223" t="s">
        <v>1882</v>
      </c>
      <c r="E31" s="1224">
        <v>9</v>
      </c>
      <c r="F31" s="1223"/>
      <c r="G31" s="1223" t="s">
        <v>1157</v>
      </c>
      <c r="H31" s="1224">
        <v>9</v>
      </c>
      <c r="I31" s="1223"/>
      <c r="J31" s="1223" t="s">
        <v>631</v>
      </c>
      <c r="K31" s="1224">
        <v>9</v>
      </c>
    </row>
    <row r="32" ht="15" spans="1:11">
      <c r="A32" s="1225" t="s">
        <v>337</v>
      </c>
      <c r="B32" s="1226">
        <v>7</v>
      </c>
      <c r="C32" s="1225"/>
      <c r="D32" s="1225" t="s">
        <v>532</v>
      </c>
      <c r="E32" s="1226">
        <v>9</v>
      </c>
      <c r="F32" s="1225"/>
      <c r="G32" s="1225" t="s">
        <v>542</v>
      </c>
      <c r="H32" s="1226">
        <v>9</v>
      </c>
      <c r="I32" s="1225"/>
      <c r="J32" s="1225" t="s">
        <v>436</v>
      </c>
      <c r="K32" s="1226">
        <v>9</v>
      </c>
    </row>
    <row r="33" ht="15" spans="1:11">
      <c r="A33" s="1223" t="s">
        <v>721</v>
      </c>
      <c r="B33" s="1224">
        <v>7</v>
      </c>
      <c r="C33" s="1223"/>
      <c r="D33" s="1223" t="s">
        <v>466</v>
      </c>
      <c r="E33" s="1224">
        <v>9</v>
      </c>
      <c r="F33" s="1223"/>
      <c r="G33" s="1223" t="s">
        <v>604</v>
      </c>
      <c r="H33" s="1224">
        <v>9</v>
      </c>
      <c r="I33" s="1223"/>
      <c r="J33" s="1223" t="s">
        <v>1797</v>
      </c>
      <c r="K33" s="1224">
        <v>9</v>
      </c>
    </row>
    <row r="34" ht="15" spans="1:11">
      <c r="A34" s="1225" t="s">
        <v>652</v>
      </c>
      <c r="B34" s="1226">
        <v>7</v>
      </c>
      <c r="C34" s="1225"/>
      <c r="D34" s="1225" t="s">
        <v>680</v>
      </c>
      <c r="E34" s="1226">
        <v>9</v>
      </c>
      <c r="F34" s="1225"/>
      <c r="G34" s="1225" t="s">
        <v>611</v>
      </c>
      <c r="H34" s="1226">
        <v>9</v>
      </c>
      <c r="I34" s="1225"/>
      <c r="J34" s="1225" t="s">
        <v>640</v>
      </c>
      <c r="K34" s="1226">
        <v>9</v>
      </c>
    </row>
    <row r="35" ht="15" spans="1:11">
      <c r="A35" s="1223" t="s">
        <v>700</v>
      </c>
      <c r="B35" s="1224">
        <v>7</v>
      </c>
      <c r="C35" s="1223"/>
      <c r="D35" s="1223" t="s">
        <v>1047</v>
      </c>
      <c r="E35" s="1224">
        <v>9</v>
      </c>
      <c r="F35" s="1223"/>
      <c r="G35" s="1223" t="s">
        <v>504</v>
      </c>
      <c r="H35" s="1224">
        <v>9</v>
      </c>
      <c r="I35" s="1223"/>
      <c r="J35" s="1223" t="s">
        <v>578</v>
      </c>
      <c r="K35" s="1224">
        <v>9</v>
      </c>
    </row>
    <row r="36" ht="15" spans="1:11">
      <c r="A36" s="1225" t="s">
        <v>299</v>
      </c>
      <c r="B36" s="1226">
        <v>7</v>
      </c>
      <c r="C36" s="1225"/>
      <c r="D36" s="1225" t="s">
        <v>1058</v>
      </c>
      <c r="E36" s="1226">
        <v>9</v>
      </c>
      <c r="F36" s="1225"/>
      <c r="G36" s="1225" t="s">
        <v>492</v>
      </c>
      <c r="H36" s="1226">
        <v>9</v>
      </c>
      <c r="I36" s="1225"/>
      <c r="J36" s="1225" t="s">
        <v>378</v>
      </c>
      <c r="K36" s="1226">
        <v>9</v>
      </c>
    </row>
    <row r="37" ht="15" spans="1:11">
      <c r="A37" s="1223" t="s">
        <v>478</v>
      </c>
      <c r="B37" s="1224">
        <v>7</v>
      </c>
      <c r="C37" s="1223"/>
      <c r="D37" s="1223" t="s">
        <v>1801</v>
      </c>
      <c r="E37" s="1224">
        <v>9</v>
      </c>
      <c r="F37" s="1223"/>
      <c r="G37" s="1223" t="s">
        <v>1883</v>
      </c>
      <c r="H37" s="1224">
        <v>9</v>
      </c>
      <c r="I37" s="1223"/>
      <c r="J37" s="1223" t="s">
        <v>586</v>
      </c>
      <c r="K37" s="1224">
        <v>9</v>
      </c>
    </row>
    <row r="38" ht="15" spans="1:11">
      <c r="A38" s="1225" t="s">
        <v>1106</v>
      </c>
      <c r="B38" s="1226">
        <v>7</v>
      </c>
      <c r="C38" s="1225"/>
      <c r="D38" s="1225" t="s">
        <v>428</v>
      </c>
      <c r="E38" s="1226">
        <v>9</v>
      </c>
      <c r="F38" s="1225"/>
      <c r="G38" s="1225" t="s">
        <v>725</v>
      </c>
      <c r="H38" s="1226">
        <v>9</v>
      </c>
      <c r="I38" s="1225"/>
      <c r="J38" s="1225" t="s">
        <v>627</v>
      </c>
      <c r="K38" s="1226">
        <v>9</v>
      </c>
    </row>
    <row r="39" ht="15" spans="1:11">
      <c r="A39" s="1223" t="s">
        <v>290</v>
      </c>
      <c r="B39" s="1224">
        <v>7</v>
      </c>
      <c r="C39" s="1223"/>
      <c r="D39" s="1223" t="s">
        <v>349</v>
      </c>
      <c r="E39" s="1224">
        <v>9</v>
      </c>
      <c r="F39" s="1223"/>
      <c r="G39" s="1223" t="s">
        <v>500</v>
      </c>
      <c r="H39" s="1224">
        <v>9</v>
      </c>
      <c r="I39" s="1223"/>
      <c r="J39" s="1223" t="s">
        <v>638</v>
      </c>
      <c r="K39" s="1224">
        <v>9</v>
      </c>
    </row>
    <row r="40" ht="15" spans="1:11">
      <c r="A40" s="1225" t="s">
        <v>548</v>
      </c>
      <c r="B40" s="1226">
        <v>7</v>
      </c>
      <c r="C40" s="1225"/>
      <c r="D40" s="1225" t="s">
        <v>416</v>
      </c>
      <c r="E40" s="1226">
        <v>9</v>
      </c>
      <c r="F40" s="1225"/>
      <c r="G40" s="1225" t="s">
        <v>592</v>
      </c>
      <c r="H40" s="1226">
        <v>9</v>
      </c>
      <c r="I40" s="1225"/>
      <c r="J40" s="1225" t="s">
        <v>376</v>
      </c>
      <c r="K40" s="1226">
        <v>9</v>
      </c>
    </row>
    <row r="41" ht="15" spans="1:11">
      <c r="A41" s="1223" t="s">
        <v>430</v>
      </c>
      <c r="B41" s="1224">
        <v>7</v>
      </c>
      <c r="C41" s="1223"/>
      <c r="D41" s="1223" t="s">
        <v>506</v>
      </c>
      <c r="E41" s="1224">
        <v>9</v>
      </c>
      <c r="F41" s="1223"/>
      <c r="G41" s="1223" t="s">
        <v>546</v>
      </c>
      <c r="H41" s="1224">
        <v>9</v>
      </c>
      <c r="I41" s="1223"/>
      <c r="J41" s="1223" t="s">
        <v>1283</v>
      </c>
      <c r="K41" s="1224">
        <v>9</v>
      </c>
    </row>
    <row r="42" ht="15" spans="1:11">
      <c r="A42" s="1225" t="s">
        <v>462</v>
      </c>
      <c r="B42" s="1226">
        <v>7</v>
      </c>
      <c r="C42" s="1225"/>
      <c r="D42" s="1225" t="s">
        <v>356</v>
      </c>
      <c r="E42" s="1226">
        <v>9</v>
      </c>
      <c r="F42" s="1225"/>
      <c r="G42" s="1225" t="s">
        <v>1817</v>
      </c>
      <c r="H42" s="1226">
        <v>9</v>
      </c>
      <c r="I42" s="1225"/>
      <c r="J42" s="1225" t="s">
        <v>646</v>
      </c>
      <c r="K42" s="1226">
        <v>9</v>
      </c>
    </row>
    <row r="43" ht="15" spans="1:11">
      <c r="A43" s="1223" t="s">
        <v>1884</v>
      </c>
      <c r="B43" s="1224">
        <v>7</v>
      </c>
      <c r="C43" s="1223"/>
      <c r="D43" s="1223" t="s">
        <v>1885</v>
      </c>
      <c r="E43" s="1224">
        <v>9</v>
      </c>
      <c r="F43" s="1223"/>
      <c r="G43" s="1223" t="s">
        <v>520</v>
      </c>
      <c r="H43" s="1224">
        <v>9</v>
      </c>
      <c r="I43" s="1223"/>
      <c r="J43" s="1223" t="s">
        <v>1886</v>
      </c>
      <c r="K43" s="1224">
        <v>9</v>
      </c>
    </row>
    <row r="44" ht="15" spans="1:11">
      <c r="A44" s="1225" t="s">
        <v>602</v>
      </c>
      <c r="B44" s="1226">
        <v>7</v>
      </c>
      <c r="C44" s="1225"/>
      <c r="D44" s="1225" t="s">
        <v>424</v>
      </c>
      <c r="E44" s="1226">
        <v>9</v>
      </c>
      <c r="F44" s="1225"/>
      <c r="G44" s="1225" t="s">
        <v>1887</v>
      </c>
      <c r="H44" s="1226">
        <v>9</v>
      </c>
      <c r="I44" s="1225"/>
      <c r="J44" s="1225" t="s">
        <v>341</v>
      </c>
      <c r="K44" s="1226">
        <v>9</v>
      </c>
    </row>
    <row r="45" ht="15" spans="1:11">
      <c r="A45" s="1223" t="s">
        <v>494</v>
      </c>
      <c r="B45" s="1224">
        <v>7</v>
      </c>
      <c r="C45" s="1223"/>
      <c r="D45" s="1223" t="s">
        <v>1073</v>
      </c>
      <c r="E45" s="1224">
        <v>9</v>
      </c>
      <c r="F45" s="1223"/>
      <c r="G45" s="1223" t="s">
        <v>526</v>
      </c>
      <c r="H45" s="1224">
        <v>9</v>
      </c>
      <c r="I45" s="1223"/>
      <c r="J45" s="1223" t="s">
        <v>1290</v>
      </c>
      <c r="K45" s="1224">
        <v>9</v>
      </c>
    </row>
    <row r="46" ht="15" spans="1:11">
      <c r="A46" s="1225" t="s">
        <v>668</v>
      </c>
      <c r="B46" s="1226">
        <v>7</v>
      </c>
      <c r="C46" s="1225"/>
      <c r="D46" s="1225" t="s">
        <v>311</v>
      </c>
      <c r="E46" s="1226">
        <v>9</v>
      </c>
      <c r="F46" s="1225"/>
      <c r="G46" s="1225" t="s">
        <v>484</v>
      </c>
      <c r="H46" s="1226">
        <v>9</v>
      </c>
      <c r="I46" s="1225"/>
      <c r="J46" s="1225" t="s">
        <v>1302</v>
      </c>
      <c r="K46" s="1226">
        <v>9</v>
      </c>
    </row>
    <row r="47" ht="15" spans="1:11">
      <c r="A47" s="1223" t="s">
        <v>315</v>
      </c>
      <c r="B47" s="1224">
        <v>7</v>
      </c>
      <c r="C47" s="1223"/>
      <c r="D47" s="1223" t="s">
        <v>364</v>
      </c>
      <c r="E47" s="1224">
        <v>9</v>
      </c>
      <c r="F47" s="1223"/>
      <c r="G47" s="1223" t="s">
        <v>512</v>
      </c>
      <c r="H47" s="1224">
        <v>9</v>
      </c>
      <c r="I47" s="1223"/>
      <c r="J47" s="1223" t="s">
        <v>594</v>
      </c>
      <c r="K47" s="1224">
        <v>9</v>
      </c>
    </row>
    <row r="48" ht="15" spans="1:11">
      <c r="A48" s="1225" t="s">
        <v>476</v>
      </c>
      <c r="B48" s="1226">
        <v>7</v>
      </c>
      <c r="C48" s="1225"/>
      <c r="D48" s="1225" t="s">
        <v>384</v>
      </c>
      <c r="E48" s="1226">
        <v>9</v>
      </c>
      <c r="F48" s="1225"/>
      <c r="G48" s="1225" t="s">
        <v>550</v>
      </c>
      <c r="H48" s="1226">
        <v>9</v>
      </c>
      <c r="I48" s="1225"/>
      <c r="J48" s="1225" t="s">
        <v>554</v>
      </c>
      <c r="K48" s="1226">
        <v>9</v>
      </c>
    </row>
    <row r="49" ht="15" spans="1:11">
      <c r="A49" s="1223" t="s">
        <v>390</v>
      </c>
      <c r="B49" s="1224">
        <v>7</v>
      </c>
      <c r="C49" s="1223"/>
      <c r="D49" s="1223" t="s">
        <v>1080</v>
      </c>
      <c r="E49" s="1224">
        <v>9</v>
      </c>
      <c r="F49" s="1223"/>
      <c r="G49" s="1223" t="s">
        <v>558</v>
      </c>
      <c r="H49" s="1224">
        <v>9</v>
      </c>
      <c r="I49" s="1223"/>
      <c r="J49" s="1223" t="s">
        <v>1888</v>
      </c>
      <c r="K49" s="1224">
        <v>9</v>
      </c>
    </row>
    <row r="50" ht="15" spans="1:11">
      <c r="A50" s="1225" t="s">
        <v>676</v>
      </c>
      <c r="B50" s="1226">
        <v>7</v>
      </c>
      <c r="C50" s="1225"/>
      <c r="D50" s="1225" t="s">
        <v>339</v>
      </c>
      <c r="E50" s="1226">
        <v>9</v>
      </c>
      <c r="F50" s="1225"/>
      <c r="G50" s="1225" t="s">
        <v>522</v>
      </c>
      <c r="H50" s="1226">
        <v>9</v>
      </c>
      <c r="I50" s="1225"/>
      <c r="J50" s="1225" t="s">
        <v>1889</v>
      </c>
      <c r="K50" s="1226">
        <v>9</v>
      </c>
    </row>
    <row r="51" ht="15" spans="1:11">
      <c r="A51" s="1223" t="s">
        <v>382</v>
      </c>
      <c r="B51" s="1224">
        <v>7</v>
      </c>
      <c r="C51" s="1223"/>
      <c r="D51" s="1223" t="s">
        <v>347</v>
      </c>
      <c r="E51" s="1224">
        <v>9</v>
      </c>
      <c r="F51" s="1223"/>
      <c r="G51" s="1223" t="s">
        <v>294</v>
      </c>
      <c r="H51" s="1224">
        <v>9</v>
      </c>
      <c r="I51" s="1223"/>
      <c r="J51" s="1223" t="s">
        <v>1890</v>
      </c>
      <c r="K51" s="1224">
        <v>9</v>
      </c>
    </row>
    <row r="52" ht="15" spans="1:11">
      <c r="A52" s="1225" t="s">
        <v>920</v>
      </c>
      <c r="B52" s="1226">
        <v>7</v>
      </c>
      <c r="C52" s="1225"/>
      <c r="D52" s="1225" t="s">
        <v>1891</v>
      </c>
      <c r="E52" s="1226">
        <v>9</v>
      </c>
      <c r="F52" s="1225"/>
      <c r="G52" s="1225" t="s">
        <v>566</v>
      </c>
      <c r="H52" s="1226">
        <v>9</v>
      </c>
      <c r="I52" s="1225"/>
      <c r="J52" s="1225" t="s">
        <v>1252</v>
      </c>
      <c r="K52" s="1226">
        <v>9</v>
      </c>
    </row>
    <row r="53" ht="15" spans="1:11">
      <c r="A53" s="1223" t="s">
        <v>398</v>
      </c>
      <c r="B53" s="1224">
        <v>7</v>
      </c>
      <c r="C53" s="1223"/>
      <c r="D53" s="1223" t="s">
        <v>556</v>
      </c>
      <c r="E53" s="1224">
        <v>9</v>
      </c>
      <c r="F53" s="1223"/>
      <c r="G53" s="1223" t="s">
        <v>615</v>
      </c>
      <c r="H53" s="1224">
        <v>9</v>
      </c>
      <c r="I53" s="1223"/>
      <c r="J53" s="1223" t="s">
        <v>608</v>
      </c>
      <c r="K53" s="1224">
        <v>9</v>
      </c>
    </row>
    <row r="54" ht="15" spans="1:11">
      <c r="A54" s="1225" t="s">
        <v>684</v>
      </c>
      <c r="B54" s="1226">
        <v>7</v>
      </c>
      <c r="C54" s="1225"/>
      <c r="D54" s="1225" t="s">
        <v>1892</v>
      </c>
      <c r="E54" s="1226">
        <v>9</v>
      </c>
      <c r="F54" s="1225"/>
      <c r="G54" s="1225" t="s">
        <v>516</v>
      </c>
      <c r="H54" s="1226">
        <v>9</v>
      </c>
      <c r="I54" s="1225"/>
      <c r="J54" s="1225" t="s">
        <v>613</v>
      </c>
      <c r="K54" s="1226">
        <v>9</v>
      </c>
    </row>
    <row r="55" ht="15" spans="1:11">
      <c r="A55" s="1223" t="s">
        <v>323</v>
      </c>
      <c r="B55" s="1224">
        <v>7</v>
      </c>
      <c r="C55" s="1223"/>
      <c r="D55" s="1223" t="s">
        <v>1095</v>
      </c>
      <c r="E55" s="1224">
        <v>9</v>
      </c>
      <c r="F55" s="1223"/>
      <c r="G55" s="1223" t="s">
        <v>508</v>
      </c>
      <c r="H55" s="1224">
        <v>9</v>
      </c>
      <c r="I55" s="1223"/>
      <c r="J55" s="1223" t="s">
        <v>635</v>
      </c>
      <c r="K55" s="1224">
        <v>9</v>
      </c>
    </row>
    <row r="56" ht="15" spans="1:11">
      <c r="A56" s="1225" t="s">
        <v>438</v>
      </c>
      <c r="B56" s="1226">
        <v>7</v>
      </c>
      <c r="C56" s="1225"/>
      <c r="D56" s="1225" t="s">
        <v>472</v>
      </c>
      <c r="E56" s="1226">
        <v>9</v>
      </c>
      <c r="F56" s="1225"/>
      <c r="G56" s="1225" t="s">
        <v>530</v>
      </c>
      <c r="H56" s="1226">
        <v>9</v>
      </c>
      <c r="I56" s="1225"/>
      <c r="J56" s="1225" t="s">
        <v>1293</v>
      </c>
      <c r="K56" s="1226">
        <v>9</v>
      </c>
    </row>
    <row r="57" ht="15" spans="1:11">
      <c r="A57" s="1223" t="s">
        <v>331</v>
      </c>
      <c r="B57" s="1224">
        <v>7</v>
      </c>
      <c r="C57" s="1223"/>
      <c r="D57" s="1223" t="s">
        <v>544</v>
      </c>
      <c r="E57" s="1224">
        <v>9</v>
      </c>
      <c r="F57" s="1223"/>
      <c r="G57" s="1223" t="s">
        <v>292</v>
      </c>
      <c r="H57" s="1224">
        <v>9</v>
      </c>
      <c r="I57" s="1223"/>
      <c r="J57" s="1223" t="s">
        <v>534</v>
      </c>
      <c r="K57" s="1224">
        <v>9</v>
      </c>
    </row>
    <row r="58" ht="15" spans="1:11">
      <c r="A58" s="1225" t="s">
        <v>345</v>
      </c>
      <c r="B58" s="1226">
        <v>7</v>
      </c>
      <c r="C58" s="1225"/>
      <c r="D58" s="1225" t="s">
        <v>564</v>
      </c>
      <c r="E58" s="1226">
        <v>9</v>
      </c>
      <c r="F58" s="1225"/>
      <c r="G58" s="1225" t="s">
        <v>327</v>
      </c>
      <c r="H58" s="1226">
        <v>9</v>
      </c>
      <c r="I58" s="1225"/>
      <c r="J58" s="1225" t="s">
        <v>370</v>
      </c>
      <c r="K58" s="1226">
        <v>9</v>
      </c>
    </row>
    <row r="59" ht="15" spans="1:11">
      <c r="A59" s="1223" t="s">
        <v>414</v>
      </c>
      <c r="B59" s="1224">
        <v>7</v>
      </c>
      <c r="C59" s="1223"/>
      <c r="D59" s="1223" t="s">
        <v>536</v>
      </c>
      <c r="E59" s="1224">
        <v>9</v>
      </c>
      <c r="F59" s="1223"/>
      <c r="G59" s="1223" t="s">
        <v>751</v>
      </c>
      <c r="H59" s="1224">
        <v>9</v>
      </c>
      <c r="I59" s="1223"/>
      <c r="J59" s="1223" t="s">
        <v>648</v>
      </c>
      <c r="K59" s="1224">
        <v>9</v>
      </c>
    </row>
    <row r="60" ht="15" spans="1:11">
      <c r="A60" s="1225" t="s">
        <v>406</v>
      </c>
      <c r="B60" s="1226">
        <v>7</v>
      </c>
      <c r="C60" s="1225"/>
      <c r="D60" s="1225" t="s">
        <v>488</v>
      </c>
      <c r="E60" s="1226">
        <v>9</v>
      </c>
      <c r="F60" s="1225"/>
      <c r="G60" s="1225" t="s">
        <v>570</v>
      </c>
      <c r="H60" s="1226">
        <v>9</v>
      </c>
      <c r="I60" s="1225"/>
      <c r="J60" s="1225" t="s">
        <v>656</v>
      </c>
      <c r="K60" s="1226">
        <v>9</v>
      </c>
    </row>
    <row r="61" ht="15" spans="1:11">
      <c r="A61" s="1223" t="s">
        <v>948</v>
      </c>
      <c r="B61" s="1224">
        <v>7</v>
      </c>
      <c r="C61" s="1227"/>
      <c r="D61" s="1227"/>
      <c r="E61" s="1227"/>
      <c r="F61" s="1227"/>
      <c r="G61" s="1227"/>
      <c r="H61" s="1227"/>
      <c r="I61" s="1227"/>
      <c r="J61" s="1227"/>
      <c r="K61" s="1227"/>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B7" sqref="B7: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69" t="s">
        <v>95</v>
      </c>
      <c r="B1" s="1169"/>
      <c r="C1" s="1169"/>
      <c r="D1" s="1169"/>
      <c r="E1" s="1169"/>
      <c r="F1" s="1169"/>
      <c r="G1" s="1169"/>
      <c r="H1" s="1169"/>
    </row>
    <row r="2" ht="18.75" spans="1:8">
      <c r="A2" s="1170" t="s">
        <v>216</v>
      </c>
      <c r="B2" s="1170"/>
      <c r="C2" s="1170"/>
      <c r="D2" s="1170"/>
      <c r="E2" s="1170"/>
      <c r="F2" s="1170"/>
      <c r="G2" s="1170"/>
      <c r="H2" s="1170"/>
    </row>
    <row r="3" ht="18.75" spans="1:8">
      <c r="A3" s="1171"/>
      <c r="B3" s="1170"/>
      <c r="C3" s="1170"/>
      <c r="D3" s="1170"/>
      <c r="E3" s="1170"/>
      <c r="F3" s="1170"/>
      <c r="G3" s="1170"/>
      <c r="H3" s="1170"/>
    </row>
    <row r="4" spans="1:8">
      <c r="A4" s="1172" t="s">
        <v>217</v>
      </c>
      <c r="B4" s="1172"/>
      <c r="C4" s="1172"/>
      <c r="D4" s="1172"/>
      <c r="E4" s="1172"/>
      <c r="F4" s="1172"/>
      <c r="G4" s="1172"/>
      <c r="H4" s="1172"/>
    </row>
    <row r="5" ht="35.25" spans="1:8">
      <c r="A5" s="1173" t="s">
        <v>1893</v>
      </c>
      <c r="B5" s="1173"/>
      <c r="C5" s="1173"/>
      <c r="D5" s="1173"/>
      <c r="E5" s="1173"/>
      <c r="F5" s="1173"/>
      <c r="G5" s="1173"/>
      <c r="H5" s="1173"/>
    </row>
    <row r="6" spans="1:8">
      <c r="A6" s="1174" t="s">
        <v>1894</v>
      </c>
      <c r="B6" s="1175"/>
      <c r="C6" s="1175"/>
      <c r="D6" s="1175"/>
      <c r="E6" s="1176"/>
      <c r="F6" s="1175"/>
      <c r="G6" s="1177">
        <v>44305</v>
      </c>
      <c r="H6" s="1177"/>
    </row>
    <row r="7" ht="27.75" customHeight="1" spans="1:8">
      <c r="A7" s="1178" t="s">
        <v>219</v>
      </c>
      <c r="B7" s="1179" t="s">
        <v>1895</v>
      </c>
      <c r="C7" s="1179" t="s">
        <v>1896</v>
      </c>
      <c r="D7" s="1180" t="s">
        <v>1897</v>
      </c>
      <c r="E7" s="1180" t="s">
        <v>1898</v>
      </c>
      <c r="F7" s="1180" t="s">
        <v>1899</v>
      </c>
      <c r="G7" s="1180" t="s">
        <v>1900</v>
      </c>
      <c r="H7" s="1181" t="s">
        <v>1901</v>
      </c>
    </row>
    <row r="8" ht="61" customHeight="1" spans="1:8">
      <c r="A8" s="1182" t="s">
        <v>1902</v>
      </c>
      <c r="B8" s="1183">
        <v>50.9924125</v>
      </c>
      <c r="C8" s="1184">
        <v>48.7492625</v>
      </c>
      <c r="D8" s="1184">
        <v>47.3688625</v>
      </c>
      <c r="E8" s="1184" t="s">
        <v>1903</v>
      </c>
      <c r="F8" s="1184" t="s">
        <v>1903</v>
      </c>
      <c r="G8" s="1184" t="s">
        <v>1903</v>
      </c>
      <c r="H8" s="1185" t="s">
        <v>1903</v>
      </c>
    </row>
    <row r="9" ht="27" customHeight="1" spans="1:8">
      <c r="A9" s="1186" t="s">
        <v>1904</v>
      </c>
      <c r="B9" s="1187">
        <v>54.6159625</v>
      </c>
      <c r="C9" s="1188">
        <v>52.7179125</v>
      </c>
      <c r="D9" s="1188">
        <v>50.5610375</v>
      </c>
      <c r="E9" s="1188" t="s">
        <v>1903</v>
      </c>
      <c r="F9" s="1188" t="s">
        <v>1903</v>
      </c>
      <c r="G9" s="1188" t="s">
        <v>1903</v>
      </c>
      <c r="H9" s="1189" t="s">
        <v>1903</v>
      </c>
    </row>
    <row r="10" ht="26" customHeight="1" spans="1:8">
      <c r="A10" s="1190" t="s">
        <v>750</v>
      </c>
      <c r="B10" s="1191">
        <v>40.1622</v>
      </c>
      <c r="C10" s="1192">
        <v>38.0916</v>
      </c>
      <c r="D10" s="1192">
        <v>35.934725</v>
      </c>
      <c r="E10" s="1192">
        <v>33.864125</v>
      </c>
      <c r="F10" s="1193">
        <v>31.70725</v>
      </c>
      <c r="G10" s="1193">
        <v>29.8092</v>
      </c>
      <c r="H10" s="1194">
        <v>27.652325</v>
      </c>
    </row>
    <row r="11" ht="22" customHeight="1" spans="1:8">
      <c r="A11" s="1190" t="s">
        <v>1905</v>
      </c>
      <c r="B11" s="1191">
        <v>43.2681</v>
      </c>
      <c r="C11" s="1192">
        <v>41.1975</v>
      </c>
      <c r="D11" s="1192">
        <v>39.040625</v>
      </c>
      <c r="E11" s="1192">
        <v>36.970025</v>
      </c>
      <c r="F11" s="1193">
        <v>34.81315</v>
      </c>
      <c r="G11" s="1193">
        <v>32.9151</v>
      </c>
      <c r="H11" s="1194">
        <v>30.758225</v>
      </c>
    </row>
    <row r="12" ht="60" customHeight="1" spans="1:8">
      <c r="A12" s="1195" t="s">
        <v>1906</v>
      </c>
      <c r="B12" s="1196">
        <v>47.323025</v>
      </c>
      <c r="C12" s="1197">
        <v>45.3387</v>
      </c>
      <c r="D12" s="1197">
        <v>43.181825</v>
      </c>
      <c r="E12" s="1197">
        <v>41.111225</v>
      </c>
      <c r="F12" s="1198">
        <v>38.95435</v>
      </c>
      <c r="G12" s="1198">
        <v>36.970025</v>
      </c>
      <c r="H12" s="1199">
        <v>34.81315</v>
      </c>
    </row>
    <row r="13" spans="1:8">
      <c r="A13" s="1200" t="s">
        <v>1907</v>
      </c>
      <c r="B13" s="1201"/>
      <c r="C13" s="1201"/>
      <c r="D13" s="1201"/>
      <c r="E13" s="1201"/>
      <c r="F13" s="1201"/>
      <c r="G13" s="1201"/>
      <c r="H13" s="1201"/>
    </row>
    <row r="14" spans="1:8">
      <c r="A14" s="1202" t="s">
        <v>1908</v>
      </c>
      <c r="B14" s="1203"/>
      <c r="C14" s="1203"/>
      <c r="D14" s="1203"/>
      <c r="E14" s="204"/>
      <c r="F14" s="204"/>
      <c r="G14" s="204"/>
      <c r="H14" s="204"/>
    </row>
    <row r="15" ht="33" customHeight="1" spans="1:8">
      <c r="A15" s="1204" t="s">
        <v>1909</v>
      </c>
      <c r="B15" s="1204"/>
      <c r="C15" s="1204"/>
      <c r="D15" s="1204"/>
      <c r="E15" s="1204"/>
      <c r="F15" s="1204"/>
      <c r="G15" s="1204"/>
      <c r="H15" s="1204"/>
    </row>
    <row r="16" ht="34" customHeight="1" spans="1:8">
      <c r="A16" s="1205" t="s">
        <v>1910</v>
      </c>
      <c r="B16" s="1206"/>
      <c r="C16" s="1206"/>
      <c r="D16" s="1206"/>
      <c r="E16" s="1206"/>
      <c r="F16" s="1206"/>
      <c r="G16" s="1206"/>
      <c r="H16" s="1206"/>
    </row>
    <row r="17" spans="1:8">
      <c r="A17" s="1207" t="s">
        <v>1911</v>
      </c>
      <c r="B17" s="1208"/>
      <c r="C17" s="1208"/>
      <c r="D17" s="1208"/>
      <c r="E17" s="1208"/>
      <c r="F17" s="204"/>
      <c r="G17" s="204"/>
      <c r="H17" s="204"/>
    </row>
    <row r="18" spans="1:8">
      <c r="A18" s="1209" t="s">
        <v>1912</v>
      </c>
      <c r="B18" s="1208"/>
      <c r="C18" s="1208"/>
      <c r="D18" s="1208"/>
      <c r="E18" s="1208"/>
      <c r="F18" s="204"/>
      <c r="G18" s="204"/>
      <c r="H18" s="204"/>
    </row>
    <row r="19" spans="1:8">
      <c r="A19" s="1207" t="s">
        <v>1913</v>
      </c>
      <c r="B19" s="1208"/>
      <c r="C19" s="1208"/>
      <c r="D19" s="1208"/>
      <c r="E19" s="1208"/>
      <c r="F19" s="204"/>
      <c r="G19" s="204"/>
      <c r="H19" s="204"/>
    </row>
    <row r="20" spans="1:8">
      <c r="A20" s="1207" t="s">
        <v>1914</v>
      </c>
      <c r="B20" s="1208"/>
      <c r="C20" s="1208"/>
      <c r="D20" s="1208"/>
      <c r="E20" s="1208"/>
      <c r="F20" s="204"/>
      <c r="G20" s="204"/>
      <c r="H20" s="204"/>
    </row>
    <row r="21" spans="1:8">
      <c r="A21" s="1210" t="s">
        <v>1915</v>
      </c>
      <c r="B21" s="1208"/>
      <c r="C21" s="1208"/>
      <c r="D21" s="1208"/>
      <c r="E21" s="1208"/>
      <c r="F21" s="204"/>
      <c r="G21" s="204"/>
      <c r="H21" s="204"/>
    </row>
    <row r="22" spans="1:8">
      <c r="A22" s="1207" t="s">
        <v>1916</v>
      </c>
      <c r="B22" s="1208"/>
      <c r="C22" s="1208"/>
      <c r="D22" s="1208"/>
      <c r="E22" s="1208"/>
      <c r="F22" s="204"/>
      <c r="G22" s="204"/>
      <c r="H22" s="204"/>
    </row>
    <row r="23" ht="15" spans="1:8">
      <c r="A23" s="1211" t="s">
        <v>1917</v>
      </c>
      <c r="B23" s="1212"/>
      <c r="C23" s="1213"/>
      <c r="D23" s="1213"/>
      <c r="E23" s="1213"/>
      <c r="F23" s="204"/>
      <c r="G23" s="204"/>
      <c r="H23" s="204"/>
    </row>
    <row r="24" ht="15" spans="1:8">
      <c r="A24" s="1211" t="s">
        <v>1918</v>
      </c>
      <c r="B24" s="1212"/>
      <c r="C24" s="1213"/>
      <c r="D24" s="1213"/>
      <c r="E24" s="1213"/>
      <c r="F24" s="204"/>
      <c r="G24" s="204"/>
      <c r="H24" s="204"/>
    </row>
    <row r="25" spans="1:8">
      <c r="A25" s="1214" t="s">
        <v>1919</v>
      </c>
      <c r="B25" s="1215"/>
      <c r="C25" s="1215"/>
      <c r="D25" s="1215"/>
      <c r="E25" s="1215"/>
      <c r="F25" s="1215"/>
      <c r="G25" s="1215"/>
      <c r="H25" s="1215"/>
    </row>
    <row r="26" spans="1:8">
      <c r="A26" s="1216" t="s">
        <v>1920</v>
      </c>
      <c r="B26" s="1217"/>
      <c r="C26" s="1217"/>
      <c r="D26" s="1217"/>
      <c r="E26" s="1218"/>
      <c r="F26" s="1219"/>
      <c r="G26" s="1219"/>
      <c r="H26" s="204"/>
    </row>
    <row r="27" spans="1:8">
      <c r="A27" s="1220" t="s">
        <v>1921</v>
      </c>
      <c r="B27" s="1220"/>
      <c r="C27" s="1220"/>
      <c r="D27" s="1220"/>
      <c r="E27" s="1220"/>
      <c r="F27" s="204"/>
      <c r="G27" s="204"/>
      <c r="H27" s="204"/>
    </row>
    <row r="28" spans="1:8">
      <c r="A28" s="1220" t="s">
        <v>1922</v>
      </c>
      <c r="B28" s="204"/>
      <c r="C28" s="204"/>
      <c r="D28" s="204"/>
      <c r="E28" s="204"/>
      <c r="F28" s="204"/>
      <c r="G28" s="204"/>
      <c r="H28" s="20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17" workbookViewId="0">
      <selection activeCell="C51" sqref="C51:N53"/>
    </sheetView>
  </sheetViews>
  <sheetFormatPr defaultColWidth="9" defaultRowHeight="14.25"/>
  <cols>
    <col min="3" max="3" width="9.375"/>
    <col min="5" max="6" width="9.375"/>
    <col min="7" max="7" width="14.125" customWidth="1"/>
    <col min="10" max="10" width="9.375"/>
    <col min="12" max="14" width="9.375"/>
  </cols>
  <sheetData>
    <row r="1" ht="31.5" spans="1:15">
      <c r="A1" s="1128"/>
      <c r="B1" s="1129" t="s">
        <v>95</v>
      </c>
      <c r="C1" s="1129"/>
      <c r="D1" s="1129"/>
      <c r="E1" s="1129"/>
      <c r="F1" s="1129"/>
      <c r="G1" s="1129"/>
      <c r="H1" s="1129"/>
      <c r="I1" s="1129"/>
      <c r="J1" s="1129"/>
      <c r="K1" s="1129"/>
      <c r="L1" s="1129"/>
      <c r="M1" s="1129"/>
      <c r="N1" s="1128"/>
      <c r="O1" s="1128"/>
    </row>
    <row r="2" ht="18.75" spans="1:15">
      <c r="A2" s="1128"/>
      <c r="B2" s="1130" t="s">
        <v>216</v>
      </c>
      <c r="C2" s="1130"/>
      <c r="D2" s="1130"/>
      <c r="E2" s="1130"/>
      <c r="F2" s="1130"/>
      <c r="G2" s="1130"/>
      <c r="H2" s="1130"/>
      <c r="I2" s="1130"/>
      <c r="J2" s="1130"/>
      <c r="K2" s="1130"/>
      <c r="L2" s="1130"/>
      <c r="M2" s="1130"/>
      <c r="N2" s="1128"/>
      <c r="O2" s="938" t="s">
        <v>99</v>
      </c>
    </row>
    <row r="3" ht="18.75" spans="1:15">
      <c r="A3" s="1128"/>
      <c r="B3" s="1130"/>
      <c r="C3" s="1130"/>
      <c r="D3" s="1130"/>
      <c r="E3" s="1130"/>
      <c r="F3" s="1130"/>
      <c r="G3" s="1130"/>
      <c r="H3" s="1130"/>
      <c r="I3" s="1130"/>
      <c r="J3" s="1130"/>
      <c r="K3" s="1130"/>
      <c r="L3" s="1130"/>
      <c r="M3" s="1130"/>
      <c r="N3" s="1128"/>
      <c r="O3" s="938"/>
    </row>
    <row r="4" spans="1:15">
      <c r="A4" s="1128"/>
      <c r="B4" s="1131" t="s">
        <v>217</v>
      </c>
      <c r="C4" s="1131"/>
      <c r="D4" s="1131"/>
      <c r="E4" s="1131"/>
      <c r="F4" s="1131"/>
      <c r="G4" s="1131"/>
      <c r="H4" s="1131"/>
      <c r="I4" s="1131"/>
      <c r="J4" s="1131"/>
      <c r="K4" s="1131"/>
      <c r="L4" s="1131"/>
      <c r="M4" s="1131"/>
      <c r="N4" s="1128"/>
      <c r="O4" s="1128"/>
    </row>
    <row r="5" ht="33.75" spans="1:15">
      <c r="A5" s="1132"/>
      <c r="B5" s="1133"/>
      <c r="C5" s="1133"/>
      <c r="D5" s="1134"/>
      <c r="E5" s="1135"/>
      <c r="F5" s="1136" t="s">
        <v>1923</v>
      </c>
      <c r="G5" s="1135"/>
      <c r="H5" s="1134"/>
      <c r="I5" s="1133"/>
      <c r="J5" s="1133"/>
      <c r="K5" s="1133"/>
      <c r="L5" s="1133"/>
      <c r="M5" s="1133"/>
      <c r="N5" s="1132"/>
      <c r="O5" s="1164"/>
    </row>
    <row r="6" spans="1:15">
      <c r="A6" s="1137" t="s">
        <v>1924</v>
      </c>
      <c r="B6" s="1138"/>
      <c r="C6" s="1139" t="s">
        <v>775</v>
      </c>
      <c r="D6" s="1139" t="s">
        <v>776</v>
      </c>
      <c r="E6" s="1139" t="s">
        <v>777</v>
      </c>
      <c r="F6" s="1139" t="s">
        <v>778</v>
      </c>
      <c r="G6" s="1139" t="s">
        <v>779</v>
      </c>
      <c r="H6" s="1139" t="s">
        <v>1925</v>
      </c>
      <c r="I6" s="1139" t="s">
        <v>1926</v>
      </c>
      <c r="J6" s="1139" t="s">
        <v>782</v>
      </c>
      <c r="K6" s="1139" t="s">
        <v>783</v>
      </c>
      <c r="L6" s="1139" t="s">
        <v>1927</v>
      </c>
      <c r="M6" s="1139" t="s">
        <v>1928</v>
      </c>
      <c r="N6" s="1139" t="s">
        <v>1929</v>
      </c>
      <c r="O6" s="1165"/>
    </row>
    <row r="7" spans="1:15">
      <c r="A7" s="1140"/>
      <c r="B7" s="1141"/>
      <c r="C7" s="1142" t="s">
        <v>335</v>
      </c>
      <c r="D7" s="1142" t="s">
        <v>221</v>
      </c>
      <c r="E7" s="1142" t="s">
        <v>222</v>
      </c>
      <c r="F7" s="1142" t="s">
        <v>602</v>
      </c>
      <c r="G7" s="1142" t="s">
        <v>1930</v>
      </c>
      <c r="H7" s="1142" t="s">
        <v>1931</v>
      </c>
      <c r="I7" s="1142" t="s">
        <v>1932</v>
      </c>
      <c r="J7" s="1142" t="s">
        <v>1933</v>
      </c>
      <c r="K7" s="1142" t="s">
        <v>1934</v>
      </c>
      <c r="L7" s="1142" t="s">
        <v>1935</v>
      </c>
      <c r="M7" s="1166" t="s">
        <v>1936</v>
      </c>
      <c r="N7" s="1166" t="s">
        <v>1937</v>
      </c>
      <c r="O7" s="1165"/>
    </row>
    <row r="8" spans="1:15">
      <c r="A8" s="1143" t="s">
        <v>249</v>
      </c>
      <c r="B8" s="1144" t="s">
        <v>1938</v>
      </c>
      <c r="C8" s="1145" t="s">
        <v>251</v>
      </c>
      <c r="D8" s="1145" t="s">
        <v>251</v>
      </c>
      <c r="E8" s="1145" t="s">
        <v>251</v>
      </c>
      <c r="F8" s="1145" t="s">
        <v>251</v>
      </c>
      <c r="G8" s="1145" t="s">
        <v>251</v>
      </c>
      <c r="H8" s="1145" t="s">
        <v>251</v>
      </c>
      <c r="I8" s="1145" t="s">
        <v>251</v>
      </c>
      <c r="J8" s="1145" t="s">
        <v>251</v>
      </c>
      <c r="K8" s="1145" t="s">
        <v>251</v>
      </c>
      <c r="L8" s="1145" t="s">
        <v>251</v>
      </c>
      <c r="M8" s="1145" t="s">
        <v>251</v>
      </c>
      <c r="N8" s="1145" t="s">
        <v>251</v>
      </c>
      <c r="O8" s="1165"/>
    </row>
    <row r="9" spans="1:15">
      <c r="A9" s="1143"/>
      <c r="B9" s="1146" t="s">
        <v>788</v>
      </c>
      <c r="C9" s="1145" t="s">
        <v>251</v>
      </c>
      <c r="D9" s="1145" t="s">
        <v>251</v>
      </c>
      <c r="E9" s="1145" t="s">
        <v>251</v>
      </c>
      <c r="F9" s="1145" t="s">
        <v>251</v>
      </c>
      <c r="G9" s="1145" t="s">
        <v>251</v>
      </c>
      <c r="H9" s="1145" t="s">
        <v>251</v>
      </c>
      <c r="I9" s="1145" t="s">
        <v>251</v>
      </c>
      <c r="J9" s="1145" t="s">
        <v>251</v>
      </c>
      <c r="K9" s="1145" t="s">
        <v>251</v>
      </c>
      <c r="L9" s="1145" t="s">
        <v>251</v>
      </c>
      <c r="M9" s="1145" t="s">
        <v>251</v>
      </c>
      <c r="N9" s="1145" t="s">
        <v>251</v>
      </c>
      <c r="O9" s="1165"/>
    </row>
    <row r="10" ht="15" spans="1:15">
      <c r="A10" s="1147" t="s">
        <v>1939</v>
      </c>
      <c r="B10" s="1148">
        <v>0.5</v>
      </c>
      <c r="C10" s="1149">
        <v>146.3957</v>
      </c>
      <c r="D10" s="1150">
        <v>98.1795</v>
      </c>
      <c r="E10" s="1149">
        <v>208.7536</v>
      </c>
      <c r="F10" s="1149">
        <v>216.909</v>
      </c>
      <c r="G10" s="1150">
        <v>117.3048</v>
      </c>
      <c r="H10" s="1149">
        <v>99.49152</v>
      </c>
      <c r="I10" s="1149">
        <v>107.6367</v>
      </c>
      <c r="J10" s="1149">
        <v>184.2753</v>
      </c>
      <c r="K10" s="1150">
        <v>119.9168</v>
      </c>
      <c r="L10" s="1149">
        <v>250.184</v>
      </c>
      <c r="M10" s="1149">
        <v>397.0659</v>
      </c>
      <c r="N10" s="1149">
        <v>428.4412</v>
      </c>
      <c r="O10" s="1165"/>
    </row>
    <row r="11" ht="15" spans="1:15">
      <c r="A11" s="1147"/>
      <c r="B11" s="1151">
        <v>1</v>
      </c>
      <c r="C11" s="1152">
        <v>176.03542</v>
      </c>
      <c r="D11" s="1150">
        <v>107.3148</v>
      </c>
      <c r="E11" s="1152">
        <v>240.7702</v>
      </c>
      <c r="F11" s="1152">
        <v>272.1455</v>
      </c>
      <c r="G11" s="1150">
        <v>140.5371</v>
      </c>
      <c r="H11" s="1152">
        <v>121.9668</v>
      </c>
      <c r="I11" s="1152">
        <v>130.6248</v>
      </c>
      <c r="J11" s="1152">
        <v>225.0765</v>
      </c>
      <c r="K11" s="1150">
        <v>145.8242</v>
      </c>
      <c r="L11" s="1152">
        <v>307.3081</v>
      </c>
      <c r="M11" s="1152">
        <v>482.4314</v>
      </c>
      <c r="N11" s="1152">
        <v>521.9621</v>
      </c>
      <c r="O11" s="1165"/>
    </row>
    <row r="12" ht="15" spans="1:15">
      <c r="A12" s="1147"/>
      <c r="B12" s="1151">
        <v>1.5</v>
      </c>
      <c r="C12" s="1149">
        <v>209.52514</v>
      </c>
      <c r="D12" s="1150">
        <v>120.2907</v>
      </c>
      <c r="E12" s="1149">
        <v>276.6368</v>
      </c>
      <c r="F12" s="1149">
        <v>331.232</v>
      </c>
      <c r="G12" s="1150">
        <v>170.7957</v>
      </c>
      <c r="H12" s="1149">
        <v>146.8974</v>
      </c>
      <c r="I12" s="1149">
        <v>157.4979</v>
      </c>
      <c r="J12" s="1149">
        <v>269.7277</v>
      </c>
      <c r="K12" s="1150">
        <v>188.8884</v>
      </c>
      <c r="L12" s="1149">
        <v>368.2822</v>
      </c>
      <c r="M12" s="1149">
        <v>571.6469</v>
      </c>
      <c r="N12" s="1149">
        <v>619.333</v>
      </c>
      <c r="O12" s="1165"/>
    </row>
    <row r="13" ht="15" spans="1:15">
      <c r="A13" s="1147"/>
      <c r="B13" s="1151">
        <v>2</v>
      </c>
      <c r="C13" s="1152">
        <v>243.01486</v>
      </c>
      <c r="D13" s="1150">
        <v>132.6339</v>
      </c>
      <c r="E13" s="1152">
        <v>312.5034</v>
      </c>
      <c r="F13" s="1152">
        <v>390.3185</v>
      </c>
      <c r="G13" s="1150">
        <v>197.61219</v>
      </c>
      <c r="H13" s="1152">
        <v>174.8028</v>
      </c>
      <c r="I13" s="1152">
        <v>184.371</v>
      </c>
      <c r="J13" s="1152">
        <v>314.3789</v>
      </c>
      <c r="K13" s="1150">
        <v>225.6145</v>
      </c>
      <c r="L13" s="1152">
        <v>429.2563</v>
      </c>
      <c r="M13" s="1152">
        <v>660.8624</v>
      </c>
      <c r="N13" s="1152">
        <v>716.7039</v>
      </c>
      <c r="O13" s="1165"/>
    </row>
    <row r="14" ht="15" spans="1:15">
      <c r="A14" s="1147"/>
      <c r="B14" s="1151">
        <v>2.5</v>
      </c>
      <c r="C14" s="1149">
        <v>276.50458</v>
      </c>
      <c r="D14" s="1150">
        <v>146.6199</v>
      </c>
      <c r="E14" s="1149">
        <v>348.37</v>
      </c>
      <c r="F14" s="1149">
        <v>449.405</v>
      </c>
      <c r="G14" s="1150">
        <v>225.0192</v>
      </c>
      <c r="H14" s="1149">
        <v>204.7728</v>
      </c>
      <c r="I14" s="1149">
        <v>211.2441</v>
      </c>
      <c r="J14" s="1149">
        <v>359.0301</v>
      </c>
      <c r="K14" s="1150">
        <v>262.3295</v>
      </c>
      <c r="L14" s="1149">
        <v>490.2304</v>
      </c>
      <c r="M14" s="1149">
        <v>750.0779</v>
      </c>
      <c r="N14" s="1149">
        <v>814.0748</v>
      </c>
      <c r="O14" s="1165"/>
    </row>
    <row r="15" ht="15" spans="1:15">
      <c r="A15" s="1147"/>
      <c r="B15" s="1151">
        <v>3</v>
      </c>
      <c r="C15" s="1152">
        <v>309.9943</v>
      </c>
      <c r="D15" s="1150">
        <v>162.0711</v>
      </c>
      <c r="E15" s="1152">
        <v>384.2366</v>
      </c>
      <c r="F15" s="1152">
        <v>508.4915</v>
      </c>
      <c r="G15" s="1150">
        <v>252.1365</v>
      </c>
      <c r="H15" s="1152">
        <v>232.06437</v>
      </c>
      <c r="I15" s="1152">
        <v>240.6702</v>
      </c>
      <c r="J15" s="1152">
        <v>403.6813</v>
      </c>
      <c r="K15" s="1150">
        <v>299.0556</v>
      </c>
      <c r="L15" s="1152">
        <v>551.2045</v>
      </c>
      <c r="M15" s="1152">
        <v>839.2934</v>
      </c>
      <c r="N15" s="1152">
        <v>911.4457</v>
      </c>
      <c r="O15" s="1165"/>
    </row>
    <row r="16" ht="15" spans="1:15">
      <c r="A16" s="1147"/>
      <c r="B16" s="1151">
        <v>3.5</v>
      </c>
      <c r="C16" s="1149">
        <v>343.48402</v>
      </c>
      <c r="D16" s="1150">
        <v>175.1025</v>
      </c>
      <c r="E16" s="1149">
        <v>420.1032</v>
      </c>
      <c r="F16" s="1149">
        <v>567.578</v>
      </c>
      <c r="G16" s="1150">
        <v>282.3285</v>
      </c>
      <c r="H16" s="1149">
        <v>259.35594</v>
      </c>
      <c r="I16" s="1149">
        <v>269.4303</v>
      </c>
      <c r="J16" s="1149">
        <v>448.3325</v>
      </c>
      <c r="K16" s="1150">
        <v>335.7817</v>
      </c>
      <c r="L16" s="1149">
        <v>612.1786</v>
      </c>
      <c r="M16" s="1149">
        <v>928.5089</v>
      </c>
      <c r="N16" s="1149">
        <v>1008.8166</v>
      </c>
      <c r="O16" s="1165"/>
    </row>
    <row r="17" ht="15" spans="1:15">
      <c r="A17" s="1147"/>
      <c r="B17" s="1151">
        <v>4</v>
      </c>
      <c r="C17" s="1152">
        <v>376.74054</v>
      </c>
      <c r="D17" s="1150">
        <v>188.1228</v>
      </c>
      <c r="E17" s="1152">
        <v>455.9698</v>
      </c>
      <c r="F17" s="1152">
        <v>626.6645</v>
      </c>
      <c r="G17" s="1150">
        <v>311.3328</v>
      </c>
      <c r="H17" s="1152">
        <v>272.4606</v>
      </c>
      <c r="I17" s="1152">
        <v>297.4134</v>
      </c>
      <c r="J17" s="1152">
        <v>492.9837</v>
      </c>
      <c r="K17" s="1150">
        <v>372.4967</v>
      </c>
      <c r="L17" s="1152">
        <v>673.1527</v>
      </c>
      <c r="M17" s="1152">
        <v>1017.7244</v>
      </c>
      <c r="N17" s="1152">
        <v>1106.1875</v>
      </c>
      <c r="O17" s="1165"/>
    </row>
    <row r="18" ht="15" spans="1:15">
      <c r="A18" s="1147"/>
      <c r="B18" s="1151">
        <v>4.5</v>
      </c>
      <c r="C18" s="1149">
        <v>410.46346</v>
      </c>
      <c r="D18" s="1150">
        <v>201.1431</v>
      </c>
      <c r="E18" s="1149">
        <v>491.8364</v>
      </c>
      <c r="F18" s="1149">
        <v>685.751</v>
      </c>
      <c r="G18" s="1150">
        <v>338.9385</v>
      </c>
      <c r="H18" s="1149">
        <v>295.4598</v>
      </c>
      <c r="I18" s="1149">
        <v>325.3965</v>
      </c>
      <c r="J18" s="1149">
        <v>537.6349</v>
      </c>
      <c r="K18" s="1150">
        <v>409.2228</v>
      </c>
      <c r="L18" s="1149">
        <v>734.1268</v>
      </c>
      <c r="M18" s="1149">
        <v>1106.9399</v>
      </c>
      <c r="N18" s="1149">
        <v>1203.5584</v>
      </c>
      <c r="O18" s="1165"/>
    </row>
    <row r="19" ht="15" spans="1:15">
      <c r="A19" s="1147"/>
      <c r="B19" s="1151">
        <v>5</v>
      </c>
      <c r="C19" s="1152">
        <v>443.95318</v>
      </c>
      <c r="D19" s="1150">
        <v>214.1634</v>
      </c>
      <c r="E19" s="1152">
        <v>527.703</v>
      </c>
      <c r="F19" s="1152">
        <v>744.8375</v>
      </c>
      <c r="G19" s="1150">
        <v>366.8328</v>
      </c>
      <c r="H19" s="1152">
        <v>317.8263</v>
      </c>
      <c r="I19" s="1152">
        <v>356.2878</v>
      </c>
      <c r="J19" s="1152">
        <v>582.2861</v>
      </c>
      <c r="K19" s="1150">
        <v>449.29</v>
      </c>
      <c r="L19" s="1152">
        <v>795.1009</v>
      </c>
      <c r="M19" s="1152">
        <v>1196.1675</v>
      </c>
      <c r="N19" s="1152">
        <v>1300.9293</v>
      </c>
      <c r="O19" s="1165"/>
    </row>
    <row r="20" ht="15" spans="1:15">
      <c r="A20" s="1147"/>
      <c r="B20" s="1151">
        <v>5.5</v>
      </c>
      <c r="C20" s="1149">
        <v>476.23026</v>
      </c>
      <c r="D20" s="1150">
        <v>236.1081</v>
      </c>
      <c r="E20" s="1149">
        <v>562.3112</v>
      </c>
      <c r="F20" s="1149">
        <v>799.5317</v>
      </c>
      <c r="G20" s="1150">
        <v>388.4889</v>
      </c>
      <c r="H20" s="1149">
        <v>345.1212</v>
      </c>
      <c r="I20" s="1149">
        <v>380.9187</v>
      </c>
      <c r="J20" s="1149">
        <v>622.8596</v>
      </c>
      <c r="K20" s="1150">
        <v>482.9747</v>
      </c>
      <c r="L20" s="1149">
        <v>847.2783</v>
      </c>
      <c r="M20" s="1149">
        <v>1276.5863</v>
      </c>
      <c r="N20" s="1149">
        <v>1388.2572</v>
      </c>
      <c r="O20" s="1165"/>
    </row>
    <row r="21" ht="15" spans="1:15">
      <c r="A21" s="1147"/>
      <c r="B21" s="1151">
        <v>6</v>
      </c>
      <c r="C21" s="1152">
        <v>508.50734</v>
      </c>
      <c r="D21" s="1150">
        <v>251.3706</v>
      </c>
      <c r="E21" s="1152">
        <v>596.9194</v>
      </c>
      <c r="F21" s="1152">
        <v>854.2259</v>
      </c>
      <c r="G21" s="1150">
        <v>413.3307</v>
      </c>
      <c r="H21" s="1152">
        <v>370.5513</v>
      </c>
      <c r="I21" s="1152">
        <v>406.7151</v>
      </c>
      <c r="J21" s="1152">
        <v>663.4331</v>
      </c>
      <c r="K21" s="1150">
        <v>510.7764</v>
      </c>
      <c r="L21" s="1152">
        <v>899.4557</v>
      </c>
      <c r="M21" s="1152">
        <v>1357.0172</v>
      </c>
      <c r="N21" s="1152">
        <v>1475.5851</v>
      </c>
      <c r="O21" s="1165"/>
    </row>
    <row r="22" ht="15" spans="1:15">
      <c r="A22" s="1147"/>
      <c r="B22" s="1151">
        <v>6.5</v>
      </c>
      <c r="C22" s="1149">
        <v>540.78442</v>
      </c>
      <c r="D22" s="1150">
        <v>266.622</v>
      </c>
      <c r="E22" s="1149">
        <v>631.5276</v>
      </c>
      <c r="F22" s="1149">
        <v>908.9201</v>
      </c>
      <c r="G22" s="1150">
        <v>438.1725</v>
      </c>
      <c r="H22" s="1149">
        <v>395.9925</v>
      </c>
      <c r="I22" s="1149">
        <v>432.5226</v>
      </c>
      <c r="J22" s="1149">
        <v>704.0066</v>
      </c>
      <c r="K22" s="1150">
        <v>550.3441</v>
      </c>
      <c r="L22" s="1149">
        <v>951.6331</v>
      </c>
      <c r="M22" s="1149">
        <v>1437.4481</v>
      </c>
      <c r="N22" s="1149">
        <v>1562.913</v>
      </c>
      <c r="O22" s="1165"/>
    </row>
    <row r="23" ht="15" spans="1:15">
      <c r="A23" s="1147"/>
      <c r="B23" s="1151">
        <v>7</v>
      </c>
      <c r="C23" s="1152">
        <v>573.0615</v>
      </c>
      <c r="D23" s="1150">
        <v>281.8734</v>
      </c>
      <c r="E23" s="1152">
        <v>666.1358</v>
      </c>
      <c r="F23" s="1152">
        <v>963.6143</v>
      </c>
      <c r="G23" s="1150">
        <v>463.0143</v>
      </c>
      <c r="H23" s="1152">
        <v>421.4226</v>
      </c>
      <c r="I23" s="1167">
        <v>458.3079</v>
      </c>
      <c r="J23" s="1152">
        <v>744.5801</v>
      </c>
      <c r="K23" s="1150">
        <v>584.0399</v>
      </c>
      <c r="L23" s="1152">
        <v>1003.8105</v>
      </c>
      <c r="M23" s="1152">
        <v>1517.879</v>
      </c>
      <c r="N23" s="1152">
        <v>1650.2409</v>
      </c>
      <c r="O23" s="1165"/>
    </row>
    <row r="24" ht="15" spans="1:15">
      <c r="A24" s="1147"/>
      <c r="B24" s="1151">
        <v>7.5</v>
      </c>
      <c r="C24" s="1149">
        <v>605.33858</v>
      </c>
      <c r="D24" s="1150">
        <v>297.1359</v>
      </c>
      <c r="E24" s="1149">
        <v>700.744</v>
      </c>
      <c r="F24" s="1149">
        <v>1018.3085</v>
      </c>
      <c r="G24" s="1150">
        <v>487.8561</v>
      </c>
      <c r="H24" s="1149">
        <v>446.8638</v>
      </c>
      <c r="I24" s="1149">
        <v>485.8248</v>
      </c>
      <c r="J24" s="1149">
        <v>785.1536</v>
      </c>
      <c r="K24" s="1150">
        <v>617.7246</v>
      </c>
      <c r="L24" s="1149">
        <v>1055.9879</v>
      </c>
      <c r="M24" s="1149">
        <v>1598.3099</v>
      </c>
      <c r="N24" s="1149">
        <v>1737.5688</v>
      </c>
      <c r="O24" s="1165"/>
    </row>
    <row r="25" ht="15" spans="1:15">
      <c r="A25" s="1147"/>
      <c r="B25" s="1151">
        <v>8</v>
      </c>
      <c r="C25" s="1152">
        <v>637.61566</v>
      </c>
      <c r="D25" s="1150">
        <v>312.3873</v>
      </c>
      <c r="E25" s="1152">
        <v>735.3522</v>
      </c>
      <c r="F25" s="1152">
        <v>1073.0027</v>
      </c>
      <c r="G25" s="1150">
        <v>515.0622</v>
      </c>
      <c r="H25" s="1152">
        <v>472.2939</v>
      </c>
      <c r="I25" s="1152">
        <v>505.6383</v>
      </c>
      <c r="J25" s="1152">
        <v>825.7271</v>
      </c>
      <c r="K25" s="1150">
        <v>651.4093</v>
      </c>
      <c r="L25" s="1152">
        <v>1108.1653</v>
      </c>
      <c r="M25" s="1152">
        <v>1678.7408</v>
      </c>
      <c r="N25" s="1152">
        <v>1824.8967</v>
      </c>
      <c r="O25" s="1165"/>
    </row>
    <row r="26" ht="15" spans="1:15">
      <c r="A26" s="1147"/>
      <c r="B26" s="1151">
        <v>8.5</v>
      </c>
      <c r="C26" s="1149">
        <v>669.89274</v>
      </c>
      <c r="D26" s="1150">
        <v>327.6498</v>
      </c>
      <c r="E26" s="1149">
        <v>769.9604</v>
      </c>
      <c r="F26" s="1149">
        <v>1127.6969</v>
      </c>
      <c r="G26" s="1150">
        <v>537.5286</v>
      </c>
      <c r="H26" s="1149">
        <v>497.7351</v>
      </c>
      <c r="I26" s="1149">
        <v>541.9464</v>
      </c>
      <c r="J26" s="1149">
        <v>866.3006</v>
      </c>
      <c r="K26" s="1150">
        <v>685.094</v>
      </c>
      <c r="L26" s="1149">
        <v>1160.3427</v>
      </c>
      <c r="M26" s="1149">
        <v>1759.1717</v>
      </c>
      <c r="N26" s="1149">
        <v>1912.2246</v>
      </c>
      <c r="O26" s="1165"/>
    </row>
    <row r="27" ht="15" spans="1:15">
      <c r="A27" s="1147"/>
      <c r="B27" s="1151">
        <v>9</v>
      </c>
      <c r="C27" s="1152">
        <v>702.16982</v>
      </c>
      <c r="D27" s="1150">
        <v>342.9012</v>
      </c>
      <c r="E27" s="1152">
        <v>804.5686</v>
      </c>
      <c r="F27" s="1152">
        <v>1182.3911</v>
      </c>
      <c r="G27" s="1150">
        <v>562.3704</v>
      </c>
      <c r="H27" s="1152">
        <v>523.1652</v>
      </c>
      <c r="I27" s="1152">
        <v>568.4643</v>
      </c>
      <c r="J27" s="1152">
        <v>906.8741</v>
      </c>
      <c r="K27" s="1150">
        <v>718.7898</v>
      </c>
      <c r="L27" s="1152">
        <v>1212.5201</v>
      </c>
      <c r="M27" s="1152">
        <v>1839.6026</v>
      </c>
      <c r="N27" s="1152">
        <v>2000.7625</v>
      </c>
      <c r="O27" s="1165"/>
    </row>
    <row r="28" ht="15" spans="1:15">
      <c r="A28" s="1147"/>
      <c r="B28" s="1151">
        <v>9.5</v>
      </c>
      <c r="C28" s="1149">
        <v>734.4469</v>
      </c>
      <c r="D28" s="1150">
        <v>358.1526</v>
      </c>
      <c r="E28" s="1149">
        <v>839.1768</v>
      </c>
      <c r="F28" s="1149">
        <v>1237.0853</v>
      </c>
      <c r="G28" s="1150">
        <v>587.2122</v>
      </c>
      <c r="H28" s="1149">
        <v>548.6064</v>
      </c>
      <c r="I28" s="1149">
        <v>595.6593</v>
      </c>
      <c r="J28" s="1149">
        <v>947.4476</v>
      </c>
      <c r="K28" s="1150">
        <v>752.4745</v>
      </c>
      <c r="L28" s="1149">
        <v>1264.6975</v>
      </c>
      <c r="M28" s="1149">
        <v>1920.0335</v>
      </c>
      <c r="N28" s="1149">
        <v>2086.8804</v>
      </c>
      <c r="O28" s="1165"/>
    </row>
    <row r="29" ht="15" spans="1:15">
      <c r="A29" s="1147"/>
      <c r="B29" s="1151">
        <v>10</v>
      </c>
      <c r="C29" s="1152">
        <v>766.72398</v>
      </c>
      <c r="D29" s="1150">
        <v>373.4151</v>
      </c>
      <c r="E29" s="1152">
        <v>873.785</v>
      </c>
      <c r="F29" s="1152">
        <v>1291.7795</v>
      </c>
      <c r="G29" s="1150">
        <v>612.054</v>
      </c>
      <c r="H29" s="1152">
        <v>574.0365</v>
      </c>
      <c r="I29" s="1152">
        <v>621.5001</v>
      </c>
      <c r="J29" s="1152">
        <v>988.0211</v>
      </c>
      <c r="K29" s="1150">
        <v>791.7758</v>
      </c>
      <c r="L29" s="1152">
        <v>1316.8749</v>
      </c>
      <c r="M29" s="1152">
        <v>2000.4644</v>
      </c>
      <c r="N29" s="1152">
        <v>2174.2083</v>
      </c>
      <c r="O29" s="1165"/>
    </row>
    <row r="30" ht="15" spans="1:15">
      <c r="A30" s="1147"/>
      <c r="B30" s="1151">
        <v>10.5</v>
      </c>
      <c r="C30" s="1149">
        <v>793.81236</v>
      </c>
      <c r="D30" s="1150">
        <v>395.604</v>
      </c>
      <c r="E30" s="1149">
        <v>908.0302</v>
      </c>
      <c r="F30" s="1149">
        <v>1344.2231</v>
      </c>
      <c r="G30" s="1150">
        <v>640.5144</v>
      </c>
      <c r="H30" s="1149">
        <v>599.4777</v>
      </c>
      <c r="I30" s="1149">
        <v>646.0422</v>
      </c>
      <c r="J30" s="1149">
        <v>1026.344</v>
      </c>
      <c r="K30" s="1150">
        <v>825.96</v>
      </c>
      <c r="L30" s="1149">
        <v>1364.297</v>
      </c>
      <c r="M30" s="1149">
        <v>2074.2524</v>
      </c>
      <c r="N30" s="1149">
        <v>2256.7809</v>
      </c>
      <c r="O30" s="1165"/>
    </row>
    <row r="31" ht="15" spans="1:15">
      <c r="A31" s="1147"/>
      <c r="B31" s="1151">
        <v>11</v>
      </c>
      <c r="C31" s="1152">
        <v>820.90074</v>
      </c>
      <c r="D31" s="1150">
        <v>410.5224</v>
      </c>
      <c r="E31" s="1152">
        <v>942.2754</v>
      </c>
      <c r="F31" s="1152">
        <v>1396.6667</v>
      </c>
      <c r="G31" s="1150">
        <v>663.9354</v>
      </c>
      <c r="H31" s="1152">
        <v>623.043</v>
      </c>
      <c r="I31" s="1152">
        <v>670.5954</v>
      </c>
      <c r="J31" s="1152">
        <v>1064.6669</v>
      </c>
      <c r="K31" s="1150">
        <v>860.1331</v>
      </c>
      <c r="L31" s="1152">
        <v>1411.7191</v>
      </c>
      <c r="M31" s="1152">
        <v>2148.0404</v>
      </c>
      <c r="N31" s="1152">
        <v>2339.3535</v>
      </c>
      <c r="O31" s="1165"/>
    </row>
    <row r="32" ht="15" spans="1:15">
      <c r="A32" s="1147"/>
      <c r="B32" s="1151">
        <v>11.5</v>
      </c>
      <c r="C32" s="1149">
        <v>847.98912</v>
      </c>
      <c r="D32" s="1150">
        <v>425.4297</v>
      </c>
      <c r="E32" s="1149">
        <v>976.5206</v>
      </c>
      <c r="F32" s="1149">
        <v>1449.1103</v>
      </c>
      <c r="G32" s="1150">
        <v>687.3675</v>
      </c>
      <c r="H32" s="1149">
        <v>646.6083</v>
      </c>
      <c r="I32" s="1149">
        <v>695.1375</v>
      </c>
      <c r="J32" s="1149">
        <v>1102.9898</v>
      </c>
      <c r="K32" s="1150">
        <v>894.3062</v>
      </c>
      <c r="L32" s="1149">
        <v>1459.1412</v>
      </c>
      <c r="M32" s="1149">
        <v>2221.8284</v>
      </c>
      <c r="N32" s="1149">
        <v>2421.9261</v>
      </c>
      <c r="O32" s="1165"/>
    </row>
    <row r="33" ht="15" spans="1:15">
      <c r="A33" s="1147"/>
      <c r="B33" s="1151">
        <v>12</v>
      </c>
      <c r="C33" s="1152">
        <v>875.0775</v>
      </c>
      <c r="D33" s="1150">
        <v>440.337</v>
      </c>
      <c r="E33" s="1152">
        <v>1010.7658</v>
      </c>
      <c r="F33" s="1152">
        <v>1501.5539</v>
      </c>
      <c r="G33" s="1150">
        <v>710.7885</v>
      </c>
      <c r="H33" s="1152">
        <v>670.1736</v>
      </c>
      <c r="I33" s="1152">
        <v>719.6907</v>
      </c>
      <c r="J33" s="1152">
        <v>1141.3127</v>
      </c>
      <c r="K33" s="1150">
        <v>928.4904</v>
      </c>
      <c r="L33" s="1152">
        <v>1506.5633</v>
      </c>
      <c r="M33" s="1152">
        <v>2295.6164</v>
      </c>
      <c r="N33" s="1152">
        <v>2504.4987</v>
      </c>
      <c r="O33" s="1165"/>
    </row>
    <row r="34" ht="15" spans="1:15">
      <c r="A34" s="1147"/>
      <c r="B34" s="1151">
        <v>12.5</v>
      </c>
      <c r="C34" s="1149">
        <v>902.16588</v>
      </c>
      <c r="D34" s="1150">
        <v>455.2443</v>
      </c>
      <c r="E34" s="1149">
        <v>1045.011</v>
      </c>
      <c r="F34" s="1149">
        <v>1553.9975</v>
      </c>
      <c r="G34" s="1150">
        <v>734.2095</v>
      </c>
      <c r="H34" s="1149">
        <v>693.7389</v>
      </c>
      <c r="I34" s="1149">
        <v>744.2439</v>
      </c>
      <c r="J34" s="1149">
        <v>1179.6356</v>
      </c>
      <c r="K34" s="1150">
        <v>962.6635</v>
      </c>
      <c r="L34" s="1149">
        <v>1553.9854</v>
      </c>
      <c r="M34" s="1149">
        <v>2369.4044</v>
      </c>
      <c r="N34" s="1149">
        <v>2587.0713</v>
      </c>
      <c r="O34" s="1165"/>
    </row>
    <row r="35" ht="15" spans="1:15">
      <c r="A35" s="1147"/>
      <c r="B35" s="1151">
        <v>13</v>
      </c>
      <c r="C35" s="1152">
        <v>929.25426</v>
      </c>
      <c r="D35" s="1150">
        <v>470.1516</v>
      </c>
      <c r="E35" s="1152">
        <v>1079.2562</v>
      </c>
      <c r="F35" s="1152">
        <v>1606.4411</v>
      </c>
      <c r="G35" s="1150">
        <v>757.6305</v>
      </c>
      <c r="H35" s="1152">
        <v>717.3153</v>
      </c>
      <c r="I35" s="1152">
        <v>768.7971</v>
      </c>
      <c r="J35" s="1152">
        <v>1217.9585</v>
      </c>
      <c r="K35" s="1150">
        <v>996.8366</v>
      </c>
      <c r="L35" s="1152">
        <v>1601.4075</v>
      </c>
      <c r="M35" s="1152">
        <v>2443.1924</v>
      </c>
      <c r="N35" s="1152">
        <v>2669.6439</v>
      </c>
      <c r="O35" s="1165"/>
    </row>
    <row r="36" ht="15" spans="1:15">
      <c r="A36" s="1147"/>
      <c r="B36" s="1151">
        <v>13.5</v>
      </c>
      <c r="C36" s="1149">
        <v>956.34264</v>
      </c>
      <c r="D36" s="1150">
        <v>485.07</v>
      </c>
      <c r="E36" s="1149">
        <v>1113.5014</v>
      </c>
      <c r="F36" s="1149">
        <v>1658.8847</v>
      </c>
      <c r="G36" s="1150">
        <v>781.0515</v>
      </c>
      <c r="H36" s="1149">
        <v>740.8806</v>
      </c>
      <c r="I36" s="1149">
        <v>823.6755</v>
      </c>
      <c r="J36" s="1149">
        <v>1256.2814</v>
      </c>
      <c r="K36" s="1150">
        <v>1031.0208</v>
      </c>
      <c r="L36" s="1149">
        <v>1648.8296</v>
      </c>
      <c r="M36" s="1149">
        <v>2516.9804</v>
      </c>
      <c r="N36" s="1149">
        <v>2752.2165</v>
      </c>
      <c r="O36" s="1165"/>
    </row>
    <row r="37" ht="15" spans="1:15">
      <c r="A37" s="1147"/>
      <c r="B37" s="1151">
        <v>14</v>
      </c>
      <c r="C37" s="1152">
        <v>983.43102</v>
      </c>
      <c r="D37" s="1150">
        <v>499.9773</v>
      </c>
      <c r="E37" s="1152">
        <v>1147.7466</v>
      </c>
      <c r="F37" s="1152">
        <v>1711.3283</v>
      </c>
      <c r="G37" s="1150">
        <v>804.4725</v>
      </c>
      <c r="H37" s="1152">
        <v>764.4459</v>
      </c>
      <c r="I37" s="1152">
        <v>817.8924</v>
      </c>
      <c r="J37" s="1152">
        <v>1294.6043</v>
      </c>
      <c r="K37" s="1150">
        <v>1065.1939</v>
      </c>
      <c r="L37" s="1152">
        <v>1696.2517</v>
      </c>
      <c r="M37" s="1152">
        <v>2590.7684</v>
      </c>
      <c r="N37" s="1152">
        <v>2834.7891</v>
      </c>
      <c r="O37" s="1165"/>
    </row>
    <row r="38" ht="15" spans="1:15">
      <c r="A38" s="1147"/>
      <c r="B38" s="1151">
        <v>14.5</v>
      </c>
      <c r="C38" s="1149">
        <v>1010.5194</v>
      </c>
      <c r="D38" s="1150">
        <v>514.8846</v>
      </c>
      <c r="E38" s="1149">
        <v>1181.9918</v>
      </c>
      <c r="F38" s="1149">
        <v>1763.7719</v>
      </c>
      <c r="G38" s="1150">
        <v>827.8935</v>
      </c>
      <c r="H38" s="1149">
        <v>788.0112</v>
      </c>
      <c r="I38" s="1149">
        <v>842.4456</v>
      </c>
      <c r="J38" s="1149">
        <v>1332.9272</v>
      </c>
      <c r="K38" s="1150">
        <v>1099.367</v>
      </c>
      <c r="L38" s="1149">
        <v>1743.6738</v>
      </c>
      <c r="M38" s="1149">
        <v>2664.5564</v>
      </c>
      <c r="N38" s="1149">
        <v>2917.4343</v>
      </c>
      <c r="O38" s="1165"/>
    </row>
    <row r="39" ht="15" spans="1:15">
      <c r="A39" s="1147"/>
      <c r="B39" s="1151">
        <v>15</v>
      </c>
      <c r="C39" s="1152">
        <v>1037.60778</v>
      </c>
      <c r="D39" s="1150">
        <v>529.7919</v>
      </c>
      <c r="E39" s="1152">
        <v>1216.237</v>
      </c>
      <c r="F39" s="1152">
        <v>1816.2155</v>
      </c>
      <c r="G39" s="1150">
        <v>851.3256</v>
      </c>
      <c r="H39" s="1152">
        <v>811.5765</v>
      </c>
      <c r="I39" s="1152">
        <v>866.9988</v>
      </c>
      <c r="J39" s="1152">
        <v>1371.2501</v>
      </c>
      <c r="K39" s="1150">
        <v>1141.4766</v>
      </c>
      <c r="L39" s="1152">
        <v>1791.0959</v>
      </c>
      <c r="M39" s="1152">
        <v>2738.3444</v>
      </c>
      <c r="N39" s="1152">
        <v>2999.9343</v>
      </c>
      <c r="O39" s="1165"/>
    </row>
    <row r="40" ht="15" spans="1:15">
      <c r="A40" s="1147"/>
      <c r="B40" s="1151">
        <v>15.5</v>
      </c>
      <c r="C40" s="1149">
        <v>1064.69616</v>
      </c>
      <c r="D40" s="1150">
        <v>548.7063</v>
      </c>
      <c r="E40" s="1149">
        <v>1250.4822</v>
      </c>
      <c r="F40" s="1149">
        <v>1868.6591</v>
      </c>
      <c r="G40" s="1150">
        <v>881.7951</v>
      </c>
      <c r="H40" s="1149">
        <v>835.1529</v>
      </c>
      <c r="I40" s="1149">
        <v>891.5631</v>
      </c>
      <c r="J40" s="1149">
        <v>1409.573</v>
      </c>
      <c r="K40" s="1150">
        <v>1175.8828</v>
      </c>
      <c r="L40" s="1149">
        <v>1838.518</v>
      </c>
      <c r="M40" s="1149">
        <v>2812.1324</v>
      </c>
      <c r="N40" s="1149">
        <v>3082.5069</v>
      </c>
      <c r="O40" s="1165"/>
    </row>
    <row r="41" ht="15" spans="1:15">
      <c r="A41" s="1147"/>
      <c r="B41" s="1151">
        <v>16</v>
      </c>
      <c r="C41" s="1152">
        <v>1115.02292</v>
      </c>
      <c r="D41" s="1150">
        <v>563.7246</v>
      </c>
      <c r="E41" s="1152">
        <v>1284.7274</v>
      </c>
      <c r="F41" s="1152">
        <v>1921.1027</v>
      </c>
      <c r="G41" s="1150">
        <v>905.3937</v>
      </c>
      <c r="H41" s="1152">
        <v>858.7182</v>
      </c>
      <c r="I41" s="1152">
        <v>916.1052</v>
      </c>
      <c r="J41" s="1152">
        <v>1447.8959</v>
      </c>
      <c r="K41" s="1150">
        <v>1210.289</v>
      </c>
      <c r="L41" s="1152">
        <v>1885.9401</v>
      </c>
      <c r="M41" s="1152">
        <v>2885.9204</v>
      </c>
      <c r="N41" s="1152">
        <v>3165.0795</v>
      </c>
      <c r="O41" s="1165"/>
    </row>
    <row r="42" ht="15" spans="1:15">
      <c r="A42" s="1147"/>
      <c r="B42" s="1151">
        <v>16.5</v>
      </c>
      <c r="C42" s="1149">
        <v>1142.1113</v>
      </c>
      <c r="D42" s="1150">
        <v>578.7318</v>
      </c>
      <c r="E42" s="1149">
        <v>1318.9726</v>
      </c>
      <c r="F42" s="1149">
        <v>1973.5463</v>
      </c>
      <c r="G42" s="1150">
        <v>929.0034</v>
      </c>
      <c r="H42" s="1149">
        <v>882.2835</v>
      </c>
      <c r="I42" s="1149">
        <v>940.6584</v>
      </c>
      <c r="J42" s="1149">
        <v>1486.2188</v>
      </c>
      <c r="K42" s="1150">
        <v>1244.6952</v>
      </c>
      <c r="L42" s="1149">
        <v>1933.3622</v>
      </c>
      <c r="M42" s="1149">
        <v>2959.7084</v>
      </c>
      <c r="N42" s="1149">
        <v>3248.73021</v>
      </c>
      <c r="O42" s="1165"/>
    </row>
    <row r="43" ht="15" spans="1:15">
      <c r="A43" s="1147"/>
      <c r="B43" s="1151">
        <v>17</v>
      </c>
      <c r="C43" s="1152">
        <v>1169.19968</v>
      </c>
      <c r="D43" s="1150">
        <v>593.7501</v>
      </c>
      <c r="E43" s="1152">
        <v>1353.2178</v>
      </c>
      <c r="F43" s="1152">
        <v>2025.9899</v>
      </c>
      <c r="G43" s="1150">
        <v>952.6131</v>
      </c>
      <c r="H43" s="1152">
        <v>905.4492</v>
      </c>
      <c r="I43" s="1152">
        <v>965.2005</v>
      </c>
      <c r="J43" s="1152">
        <v>1524.5417</v>
      </c>
      <c r="K43" s="1150">
        <v>1279.1014</v>
      </c>
      <c r="L43" s="1152">
        <v>1980.7843</v>
      </c>
      <c r="M43" s="1152">
        <v>3033.4964</v>
      </c>
      <c r="N43" s="1152">
        <v>3330.2247</v>
      </c>
      <c r="O43" s="1165"/>
    </row>
    <row r="44" ht="15" spans="1:15">
      <c r="A44" s="1147"/>
      <c r="B44" s="1151">
        <v>17.5</v>
      </c>
      <c r="C44" s="1149">
        <v>1196.28806</v>
      </c>
      <c r="D44" s="1150">
        <v>608.7573</v>
      </c>
      <c r="E44" s="1149">
        <v>1387.463</v>
      </c>
      <c r="F44" s="1149">
        <v>2078.4335</v>
      </c>
      <c r="G44" s="1150">
        <v>976.2117</v>
      </c>
      <c r="H44" s="1149">
        <v>927.7824</v>
      </c>
      <c r="I44" s="1149">
        <v>989.7648</v>
      </c>
      <c r="J44" s="1149">
        <v>1562.8646</v>
      </c>
      <c r="K44" s="1150">
        <v>1313.5076</v>
      </c>
      <c r="L44" s="1149">
        <v>2028.2064</v>
      </c>
      <c r="M44" s="1149">
        <v>3107.2844</v>
      </c>
      <c r="N44" s="1149">
        <v>3412.7973</v>
      </c>
      <c r="O44" s="1165"/>
    </row>
    <row r="45" ht="15" spans="1:15">
      <c r="A45" s="1147"/>
      <c r="B45" s="1151">
        <v>18</v>
      </c>
      <c r="C45" s="1152">
        <v>1223.37644</v>
      </c>
      <c r="D45" s="1150">
        <v>623.7756</v>
      </c>
      <c r="E45" s="1152">
        <v>1421.7082</v>
      </c>
      <c r="F45" s="1152">
        <v>2130.8771</v>
      </c>
      <c r="G45" s="1150">
        <v>999.8214</v>
      </c>
      <c r="H45" s="1152">
        <v>950.1156</v>
      </c>
      <c r="I45" s="1152">
        <v>1014.3069</v>
      </c>
      <c r="J45" s="1152">
        <v>1601.1875</v>
      </c>
      <c r="K45" s="1150">
        <v>1347.9138</v>
      </c>
      <c r="L45" s="1152">
        <v>2075.6285</v>
      </c>
      <c r="M45" s="1152">
        <v>3181.0724</v>
      </c>
      <c r="N45" s="1152">
        <v>3495.3699</v>
      </c>
      <c r="O45" s="1165"/>
    </row>
    <row r="46" ht="15" spans="1:15">
      <c r="A46" s="1147"/>
      <c r="B46" s="1151">
        <v>18.5</v>
      </c>
      <c r="C46" s="1149">
        <v>1250.46482</v>
      </c>
      <c r="D46" s="1150">
        <v>639.9816</v>
      </c>
      <c r="E46" s="1149">
        <v>1455.9534</v>
      </c>
      <c r="F46" s="1149">
        <v>2183.3207</v>
      </c>
      <c r="G46" s="1150">
        <v>1023.42</v>
      </c>
      <c r="H46" s="1149">
        <v>971.6052</v>
      </c>
      <c r="I46" s="1149">
        <v>1038.8712</v>
      </c>
      <c r="J46" s="1149">
        <v>1639.5104</v>
      </c>
      <c r="K46" s="1150">
        <v>1382.32</v>
      </c>
      <c r="L46" s="1149">
        <v>2123.0506</v>
      </c>
      <c r="M46" s="1149">
        <v>3254.8604</v>
      </c>
      <c r="N46" s="1149">
        <v>3577.9425</v>
      </c>
      <c r="O46" s="1165"/>
    </row>
    <row r="47" ht="15" spans="1:15">
      <c r="A47" s="1147"/>
      <c r="B47" s="1151">
        <v>19</v>
      </c>
      <c r="C47" s="1152">
        <v>1277.5532</v>
      </c>
      <c r="D47" s="1150">
        <v>653.8011</v>
      </c>
      <c r="E47" s="1152">
        <v>1490.1986</v>
      </c>
      <c r="F47" s="1152">
        <v>2235.7643</v>
      </c>
      <c r="G47" s="1150">
        <v>1047.0297</v>
      </c>
      <c r="H47" s="1152">
        <v>994.7931</v>
      </c>
      <c r="I47" s="1152">
        <v>1063.4133</v>
      </c>
      <c r="J47" s="1152">
        <v>1677.8333</v>
      </c>
      <c r="K47" s="1150">
        <v>1416.7262</v>
      </c>
      <c r="L47" s="1152">
        <v>2170.4727</v>
      </c>
      <c r="M47" s="1152">
        <v>3328.6484</v>
      </c>
      <c r="N47" s="1152">
        <v>3660.5151</v>
      </c>
      <c r="O47" s="1165"/>
    </row>
    <row r="48" ht="15" spans="1:15">
      <c r="A48" s="1147"/>
      <c r="B48" s="1151">
        <v>19.5</v>
      </c>
      <c r="C48" s="1149">
        <v>1304.64158</v>
      </c>
      <c r="D48" s="1150">
        <v>668.8194</v>
      </c>
      <c r="E48" s="1149">
        <v>1524.4438</v>
      </c>
      <c r="F48" s="1149">
        <v>2288.2079</v>
      </c>
      <c r="G48" s="1150">
        <v>1070.6394</v>
      </c>
      <c r="H48" s="1149">
        <v>1017.1263</v>
      </c>
      <c r="I48" s="1149">
        <v>1087.9554</v>
      </c>
      <c r="J48" s="1149">
        <v>1716.1562</v>
      </c>
      <c r="K48" s="1150">
        <v>1450.7328</v>
      </c>
      <c r="L48" s="1168">
        <v>2217.8948</v>
      </c>
      <c r="M48" s="1149">
        <v>3402.4364</v>
      </c>
      <c r="N48" s="1149">
        <v>3743.0877</v>
      </c>
      <c r="O48" s="1165"/>
    </row>
    <row r="49" ht="15" spans="1:15">
      <c r="A49" s="1147"/>
      <c r="B49" s="1153">
        <v>20</v>
      </c>
      <c r="C49" s="1152">
        <v>1331.8932</v>
      </c>
      <c r="D49" s="1150">
        <v>683.8266</v>
      </c>
      <c r="E49" s="1152">
        <v>1558.689</v>
      </c>
      <c r="F49" s="1152">
        <v>2340.6515</v>
      </c>
      <c r="G49" s="1150">
        <v>1094.238</v>
      </c>
      <c r="H49" s="1152">
        <v>1039.4595</v>
      </c>
      <c r="I49" s="1152">
        <v>1112.5197</v>
      </c>
      <c r="J49" s="1152">
        <v>1754.4791</v>
      </c>
      <c r="K49" s="1150">
        <v>1485.5386</v>
      </c>
      <c r="L49" s="1152">
        <v>2265.3169</v>
      </c>
      <c r="M49" s="1152">
        <v>3476.2244</v>
      </c>
      <c r="N49" s="1152">
        <v>3825.6603</v>
      </c>
      <c r="O49" s="1165"/>
    </row>
    <row r="50" ht="15" spans="1:15">
      <c r="A50" s="1154"/>
      <c r="B50" s="1155">
        <v>20.5</v>
      </c>
      <c r="C50" s="1145" t="s">
        <v>251</v>
      </c>
      <c r="D50" s="1145" t="s">
        <v>251</v>
      </c>
      <c r="E50" s="1145" t="s">
        <v>251</v>
      </c>
      <c r="F50" s="1145" t="s">
        <v>251</v>
      </c>
      <c r="G50" s="1145" t="s">
        <v>251</v>
      </c>
      <c r="H50" s="1156">
        <v>1061.7927</v>
      </c>
      <c r="I50" s="1156">
        <v>1137.084</v>
      </c>
      <c r="J50" s="1145" t="s">
        <v>251</v>
      </c>
      <c r="K50" s="1145" t="s">
        <v>251</v>
      </c>
      <c r="L50" s="1145" t="s">
        <v>251</v>
      </c>
      <c r="M50" s="1145" t="s">
        <v>251</v>
      </c>
      <c r="N50" s="1145" t="s">
        <v>251</v>
      </c>
      <c r="O50" s="1165"/>
    </row>
    <row r="51" spans="1:15">
      <c r="A51" s="1154" t="s">
        <v>1940</v>
      </c>
      <c r="B51" s="1157" t="s">
        <v>1941</v>
      </c>
      <c r="C51" s="1158">
        <v>64.96</v>
      </c>
      <c r="D51" s="1158">
        <v>33.1</v>
      </c>
      <c r="E51" s="1158">
        <v>73.93</v>
      </c>
      <c r="F51" s="1158">
        <v>106.81</v>
      </c>
      <c r="G51" s="1158">
        <v>51.97</v>
      </c>
      <c r="H51" s="1158">
        <v>47.11</v>
      </c>
      <c r="I51" s="1158">
        <v>51.13</v>
      </c>
      <c r="J51" s="1158">
        <v>81.92</v>
      </c>
      <c r="K51" s="1158">
        <v>55.06</v>
      </c>
      <c r="L51" s="1158">
        <v>98.52</v>
      </c>
      <c r="M51" s="1158">
        <v>148.59</v>
      </c>
      <c r="N51" s="1158">
        <v>180.14</v>
      </c>
      <c r="O51" s="1165"/>
    </row>
    <row r="52" spans="1:15">
      <c r="A52" s="1147"/>
      <c r="B52" s="1159" t="s">
        <v>1942</v>
      </c>
      <c r="C52" s="1160">
        <v>61.6</v>
      </c>
      <c r="D52" s="1160">
        <v>32.33</v>
      </c>
      <c r="E52" s="1160">
        <v>70.46</v>
      </c>
      <c r="F52" s="1160">
        <v>103.34</v>
      </c>
      <c r="G52" s="1160">
        <v>50.5</v>
      </c>
      <c r="H52" s="1160">
        <v>46.88</v>
      </c>
      <c r="I52" s="1160">
        <v>50.68</v>
      </c>
      <c r="J52" s="1160">
        <v>78.93</v>
      </c>
      <c r="K52" s="1160">
        <v>53.94</v>
      </c>
      <c r="L52" s="1160">
        <v>96.88</v>
      </c>
      <c r="M52" s="1160">
        <v>140.96</v>
      </c>
      <c r="N52" s="1160">
        <v>169.81</v>
      </c>
      <c r="O52" s="1165"/>
    </row>
    <row r="53" spans="1:15">
      <c r="A53" s="1147"/>
      <c r="B53" s="1161" t="s">
        <v>1943</v>
      </c>
      <c r="C53" s="1158">
        <v>58.65</v>
      </c>
      <c r="D53" s="1158">
        <v>31.17</v>
      </c>
      <c r="E53" s="1158">
        <v>66.44</v>
      </c>
      <c r="F53" s="1158">
        <v>101.62</v>
      </c>
      <c r="G53" s="1158">
        <v>49.23</v>
      </c>
      <c r="H53" s="1158">
        <v>46.55</v>
      </c>
      <c r="I53" s="1158">
        <v>50.18</v>
      </c>
      <c r="J53" s="1158">
        <v>75.66</v>
      </c>
      <c r="K53" s="1158">
        <v>53.26</v>
      </c>
      <c r="L53" s="1158">
        <v>89.27</v>
      </c>
      <c r="M53" s="1158">
        <v>140.42</v>
      </c>
      <c r="N53" s="1158">
        <v>160.15</v>
      </c>
      <c r="O53" s="1165"/>
    </row>
    <row r="54" spans="1:15">
      <c r="A54" s="1147"/>
      <c r="B54" s="1162" t="s">
        <v>1944</v>
      </c>
      <c r="C54" s="1115" t="s">
        <v>251</v>
      </c>
      <c r="D54" s="1115" t="s">
        <v>251</v>
      </c>
      <c r="E54" s="1115" t="s">
        <v>251</v>
      </c>
      <c r="F54" s="1115" t="s">
        <v>251</v>
      </c>
      <c r="G54" s="1115" t="s">
        <v>251</v>
      </c>
      <c r="H54" s="1115" t="s">
        <v>251</v>
      </c>
      <c r="I54" s="1115" t="s">
        <v>251</v>
      </c>
      <c r="J54" s="1115" t="s">
        <v>251</v>
      </c>
      <c r="K54" s="1115" t="s">
        <v>251</v>
      </c>
      <c r="L54" s="1115" t="s">
        <v>251</v>
      </c>
      <c r="M54" s="1115" t="s">
        <v>251</v>
      </c>
      <c r="N54" s="1115" t="s">
        <v>251</v>
      </c>
      <c r="O54" s="1165"/>
    </row>
    <row r="55" spans="1:15">
      <c r="A55" s="1163"/>
      <c r="B55" s="1163"/>
      <c r="C55" s="1163"/>
      <c r="D55" s="1163"/>
      <c r="E55" s="1163"/>
      <c r="F55" s="1163"/>
      <c r="G55" s="1163"/>
      <c r="H55" s="1163"/>
      <c r="I55" s="1163"/>
      <c r="J55" s="1163"/>
      <c r="K55" s="1163"/>
      <c r="L55" s="1163"/>
      <c r="M55" s="1163"/>
      <c r="N55" s="1163"/>
      <c r="O55" s="1165"/>
    </row>
    <row r="56" spans="1:15">
      <c r="A56" s="1163" t="s">
        <v>1945</v>
      </c>
      <c r="B56" s="1163"/>
      <c r="C56" s="1163"/>
      <c r="D56" s="1163"/>
      <c r="E56" s="1163"/>
      <c r="F56" s="1163"/>
      <c r="G56" s="1163"/>
      <c r="H56" s="1163"/>
      <c r="I56" s="1163"/>
      <c r="J56" s="1163"/>
      <c r="K56" s="1163"/>
      <c r="L56" s="1163"/>
      <c r="M56" s="1163"/>
      <c r="N56" s="1163"/>
      <c r="O56" s="1165"/>
    </row>
    <row r="57" spans="1:15">
      <c r="A57" s="1163" t="s">
        <v>1946</v>
      </c>
      <c r="B57" s="1163"/>
      <c r="C57" s="1163"/>
      <c r="D57" s="1163"/>
      <c r="E57" s="1163"/>
      <c r="F57" s="1163"/>
      <c r="G57" s="1163"/>
      <c r="H57" s="1163"/>
      <c r="I57" s="1163"/>
      <c r="J57" s="1163"/>
      <c r="K57" s="1163"/>
      <c r="L57" s="1163"/>
      <c r="M57" s="1163"/>
      <c r="N57" s="1163"/>
      <c r="O57" s="1165"/>
    </row>
    <row r="58" spans="1:15">
      <c r="A58" s="1163" t="s">
        <v>1947</v>
      </c>
      <c r="B58" s="1163"/>
      <c r="C58" s="1163"/>
      <c r="D58" s="1163"/>
      <c r="E58" s="1163"/>
      <c r="F58" s="1163"/>
      <c r="G58" s="1163"/>
      <c r="H58" s="1163"/>
      <c r="I58" s="1163"/>
      <c r="J58" s="1163"/>
      <c r="K58" s="1163"/>
      <c r="L58" s="1163"/>
      <c r="M58" s="1163"/>
      <c r="N58" s="1163"/>
      <c r="O58" s="1165"/>
    </row>
    <row r="59" spans="1:15">
      <c r="A59" s="1163" t="s">
        <v>1948</v>
      </c>
      <c r="B59" s="1163"/>
      <c r="C59" s="1163"/>
      <c r="D59" s="1163"/>
      <c r="E59" s="1163"/>
      <c r="F59" s="1163"/>
      <c r="G59" s="1163"/>
      <c r="H59" s="1163"/>
      <c r="I59" s="1163"/>
      <c r="J59" s="1163"/>
      <c r="K59" s="1163"/>
      <c r="L59" s="1163"/>
      <c r="M59" s="1163"/>
      <c r="N59" s="1163"/>
      <c r="O59" s="1165"/>
    </row>
    <row r="60" spans="1:15">
      <c r="A60" s="1163" t="s">
        <v>1949</v>
      </c>
      <c r="B60" s="1163"/>
      <c r="C60" s="1163"/>
      <c r="D60" s="1163"/>
      <c r="E60" s="1163"/>
      <c r="F60" s="1163"/>
      <c r="G60" s="1163"/>
      <c r="H60" s="1163"/>
      <c r="I60" s="1163"/>
      <c r="J60" s="1163"/>
      <c r="K60" s="1163"/>
      <c r="L60" s="1163"/>
      <c r="M60" s="1163"/>
      <c r="N60" s="1163"/>
      <c r="O60" s="1165"/>
    </row>
    <row r="61" spans="1:15">
      <c r="A61" s="1163" t="s">
        <v>1950</v>
      </c>
      <c r="B61" s="1163"/>
      <c r="C61" s="1163"/>
      <c r="D61" s="1163"/>
      <c r="E61" s="1163"/>
      <c r="F61" s="1163"/>
      <c r="G61" s="1163"/>
      <c r="H61" s="1163"/>
      <c r="I61" s="1163"/>
      <c r="J61" s="1163"/>
      <c r="K61" s="1163"/>
      <c r="L61" s="1163"/>
      <c r="M61" s="1163"/>
      <c r="N61" s="1163"/>
      <c r="O61" s="1165"/>
    </row>
    <row r="62" spans="1:15">
      <c r="A62" s="1163" t="s">
        <v>1951</v>
      </c>
      <c r="B62" s="1163"/>
      <c r="C62" s="1163"/>
      <c r="D62" s="1163"/>
      <c r="E62" s="1163"/>
      <c r="F62" s="1163"/>
      <c r="G62" s="1163"/>
      <c r="H62" s="1163"/>
      <c r="I62" s="1163"/>
      <c r="J62" s="1163"/>
      <c r="K62" s="1163"/>
      <c r="L62" s="1163"/>
      <c r="M62" s="1163"/>
      <c r="N62" s="1163"/>
      <c r="O62" s="1165"/>
    </row>
    <row r="63" spans="1:15">
      <c r="A63" s="1163" t="s">
        <v>1952</v>
      </c>
      <c r="B63" s="1163"/>
      <c r="C63" s="1163"/>
      <c r="D63" s="1163"/>
      <c r="E63" s="1163"/>
      <c r="F63" s="1163"/>
      <c r="G63" s="1163"/>
      <c r="H63" s="1163"/>
      <c r="I63" s="1163"/>
      <c r="J63" s="1163"/>
      <c r="K63" s="1163"/>
      <c r="L63" s="1163"/>
      <c r="M63" s="1163"/>
      <c r="N63" s="1163"/>
      <c r="O63" s="1165"/>
    </row>
    <row r="64" spans="1:15">
      <c r="A64" s="1163" t="s">
        <v>1953</v>
      </c>
      <c r="B64" s="1163"/>
      <c r="C64" s="1163"/>
      <c r="D64" s="1163"/>
      <c r="E64" s="1163"/>
      <c r="F64" s="1163"/>
      <c r="G64" s="1163"/>
      <c r="H64" s="1163"/>
      <c r="I64" s="1163"/>
      <c r="J64" s="1163"/>
      <c r="K64" s="1163"/>
      <c r="L64" s="1163"/>
      <c r="M64" s="1163"/>
      <c r="N64" s="1163"/>
      <c r="O64" s="1165"/>
    </row>
    <row r="65" spans="1:15">
      <c r="A65" s="1163" t="s">
        <v>1954</v>
      </c>
      <c r="B65" s="1163"/>
      <c r="C65" s="1163"/>
      <c r="D65" s="1163"/>
      <c r="E65" s="1163"/>
      <c r="F65" s="1163"/>
      <c r="G65" s="1163"/>
      <c r="H65" s="1163"/>
      <c r="I65" s="1163"/>
      <c r="J65" s="1163"/>
      <c r="K65" s="1163"/>
      <c r="L65" s="1163"/>
      <c r="M65" s="1163"/>
      <c r="N65" s="1163"/>
      <c r="O65" s="1165"/>
    </row>
    <row r="66" spans="1:15">
      <c r="A66" s="1163" t="s">
        <v>1955</v>
      </c>
      <c r="B66" s="1163"/>
      <c r="C66" s="1163"/>
      <c r="D66" s="1163"/>
      <c r="E66" s="1163"/>
      <c r="F66" s="1163"/>
      <c r="G66" s="1163"/>
      <c r="H66" s="1163"/>
      <c r="I66" s="1163"/>
      <c r="J66" s="1163"/>
      <c r="K66" s="1163"/>
      <c r="L66" s="1163"/>
      <c r="M66" s="1163"/>
      <c r="N66" s="1163"/>
      <c r="O66" s="1165"/>
    </row>
    <row r="67" spans="1:15">
      <c r="A67" s="1163" t="s">
        <v>1956</v>
      </c>
      <c r="B67" s="1163"/>
      <c r="C67" s="1163"/>
      <c r="D67" s="1163"/>
      <c r="E67" s="1163"/>
      <c r="F67" s="1163"/>
      <c r="G67" s="1163"/>
      <c r="H67" s="1163"/>
      <c r="I67" s="1163"/>
      <c r="J67" s="1163"/>
      <c r="K67" s="1163"/>
      <c r="L67" s="1163"/>
      <c r="M67" s="1163"/>
      <c r="N67" s="1163"/>
      <c r="O67" s="1165"/>
    </row>
    <row r="68" spans="1:15">
      <c r="A68" s="1163" t="s">
        <v>1957</v>
      </c>
      <c r="B68" s="1163"/>
      <c r="C68" s="1163"/>
      <c r="D68" s="1163"/>
      <c r="E68" s="1163"/>
      <c r="F68" s="1163"/>
      <c r="G68" s="1163"/>
      <c r="H68" s="1163"/>
      <c r="I68" s="1163"/>
      <c r="J68" s="1163"/>
      <c r="K68" s="1163"/>
      <c r="L68" s="1163"/>
      <c r="M68" s="1163"/>
      <c r="N68" s="1163"/>
      <c r="O68" s="1165"/>
    </row>
    <row r="69" spans="1:15">
      <c r="A69" s="1163" t="s">
        <v>1958</v>
      </c>
      <c r="B69" s="1163"/>
      <c r="C69" s="1163"/>
      <c r="D69" s="1163"/>
      <c r="E69" s="1163"/>
      <c r="F69" s="1163"/>
      <c r="G69" s="1163"/>
      <c r="H69" s="1163"/>
      <c r="I69" s="1163"/>
      <c r="J69" s="1163"/>
      <c r="K69" s="1163"/>
      <c r="L69" s="1163"/>
      <c r="M69" s="1163"/>
      <c r="N69" s="1163"/>
      <c r="O69" s="1165"/>
    </row>
    <row r="70" spans="1:15">
      <c r="A70" s="1163" t="s">
        <v>1959</v>
      </c>
      <c r="B70" s="1163"/>
      <c r="C70" s="1163"/>
      <c r="D70" s="1163"/>
      <c r="E70" s="1163"/>
      <c r="F70" s="1163"/>
      <c r="G70" s="1163"/>
      <c r="H70" s="1163"/>
      <c r="I70" s="1163"/>
      <c r="J70" s="1163"/>
      <c r="K70" s="1163"/>
      <c r="L70" s="1163"/>
      <c r="M70" s="1163"/>
      <c r="N70" s="1163"/>
      <c r="O70" s="1165"/>
    </row>
    <row r="71" spans="1:15">
      <c r="A71" s="1163" t="s">
        <v>1960</v>
      </c>
      <c r="B71" s="1163"/>
      <c r="C71" s="1163"/>
      <c r="D71" s="1163"/>
      <c r="E71" s="1163"/>
      <c r="F71" s="1163"/>
      <c r="G71" s="1163"/>
      <c r="H71" s="1163"/>
      <c r="I71" s="1163"/>
      <c r="J71" s="1163"/>
      <c r="K71" s="1163"/>
      <c r="L71" s="1163"/>
      <c r="M71" s="1163"/>
      <c r="N71" s="1163"/>
      <c r="O71" s="1165"/>
    </row>
    <row r="72" spans="1:15">
      <c r="A72" s="1163" t="s">
        <v>1961</v>
      </c>
      <c r="B72" s="1163"/>
      <c r="C72" s="1163"/>
      <c r="D72" s="1163"/>
      <c r="E72" s="1163"/>
      <c r="F72" s="1163"/>
      <c r="G72" s="1163"/>
      <c r="H72" s="1163"/>
      <c r="I72" s="1163"/>
      <c r="J72" s="1163"/>
      <c r="K72" s="1163"/>
      <c r="L72" s="1163"/>
      <c r="M72" s="1163"/>
      <c r="N72" s="1163"/>
      <c r="O72" s="1165"/>
    </row>
    <row r="73" spans="1:15">
      <c r="A73" s="1163" t="s">
        <v>1962</v>
      </c>
      <c r="B73" s="1163"/>
      <c r="C73" s="1163"/>
      <c r="D73" s="1163"/>
      <c r="E73" s="1163"/>
      <c r="F73" s="1163"/>
      <c r="G73" s="1163"/>
      <c r="H73" s="1163"/>
      <c r="I73" s="1163"/>
      <c r="J73" s="1163"/>
      <c r="K73" s="1163"/>
      <c r="L73" s="1163"/>
      <c r="M73" s="1163"/>
      <c r="N73" s="1163"/>
      <c r="O73" s="1165"/>
    </row>
    <row r="74" spans="1:15">
      <c r="A74" s="1163" t="s">
        <v>1963</v>
      </c>
      <c r="B74" s="1163"/>
      <c r="C74" s="1163"/>
      <c r="D74" s="1163"/>
      <c r="E74" s="1163"/>
      <c r="F74" s="1163"/>
      <c r="G74" s="1163"/>
      <c r="H74" s="1163"/>
      <c r="I74" s="1163"/>
      <c r="J74" s="1163"/>
      <c r="K74" s="1163"/>
      <c r="L74" s="1163"/>
      <c r="M74" s="1163"/>
      <c r="N74" s="1163"/>
      <c r="O74" s="1165"/>
    </row>
    <row r="75" spans="1:15">
      <c r="A75" s="1163"/>
      <c r="B75" s="1163"/>
      <c r="C75" s="1163"/>
      <c r="D75" s="1163"/>
      <c r="E75" s="1163"/>
      <c r="F75" s="1163"/>
      <c r="G75" s="1163"/>
      <c r="H75" s="1163"/>
      <c r="I75" s="1163"/>
      <c r="J75" s="1163"/>
      <c r="K75" s="1163"/>
      <c r="L75" s="1163"/>
      <c r="M75" s="1163"/>
      <c r="N75" s="1163"/>
      <c r="O75" s="116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126" t="s">
        <v>1964</v>
      </c>
      <c r="B1" s="1126"/>
      <c r="C1" s="1126"/>
      <c r="D1" s="1126"/>
    </row>
    <row r="2" ht="28.5" spans="1:4">
      <c r="A2" s="1088" t="s">
        <v>1965</v>
      </c>
      <c r="B2" s="1088" t="s">
        <v>1966</v>
      </c>
      <c r="C2" s="1088" t="s">
        <v>1674</v>
      </c>
      <c r="D2" s="1088" t="s">
        <v>1967</v>
      </c>
    </row>
    <row r="3" spans="1:4">
      <c r="A3" s="1090">
        <v>1</v>
      </c>
      <c r="B3" s="1090" t="s">
        <v>1968</v>
      </c>
      <c r="C3" s="1090" t="s">
        <v>1969</v>
      </c>
      <c r="D3" s="1090">
        <v>3</v>
      </c>
    </row>
    <row r="4" ht="33" customHeight="1" spans="1:4">
      <c r="A4" s="1090">
        <v>2</v>
      </c>
      <c r="B4" s="1090" t="s">
        <v>1970</v>
      </c>
      <c r="C4" s="1090" t="s">
        <v>1971</v>
      </c>
      <c r="D4" s="1090">
        <v>7</v>
      </c>
    </row>
    <row r="5" spans="1:4">
      <c r="A5" s="1090">
        <v>3</v>
      </c>
      <c r="B5" s="1090" t="s">
        <v>1972</v>
      </c>
      <c r="C5" s="1090" t="s">
        <v>1973</v>
      </c>
      <c r="D5" s="1090">
        <v>1</v>
      </c>
    </row>
    <row r="6" spans="1:4">
      <c r="A6" s="1090">
        <v>4</v>
      </c>
      <c r="B6" s="1090" t="s">
        <v>1974</v>
      </c>
      <c r="C6" s="1090" t="s">
        <v>1975</v>
      </c>
      <c r="D6" s="1090">
        <v>1</v>
      </c>
    </row>
    <row r="7" ht="78" customHeight="1" spans="1:4">
      <c r="A7" s="1090">
        <v>5</v>
      </c>
      <c r="B7" s="1090" t="s">
        <v>1976</v>
      </c>
      <c r="C7" s="1090" t="s">
        <v>1977</v>
      </c>
      <c r="D7" s="1090">
        <v>16</v>
      </c>
    </row>
    <row r="8" ht="28.5" spans="1:4">
      <c r="A8" s="1090">
        <v>6</v>
      </c>
      <c r="B8" s="1090" t="s">
        <v>1978</v>
      </c>
      <c r="C8" s="1090" t="s">
        <v>1979</v>
      </c>
      <c r="D8" s="1090">
        <v>8</v>
      </c>
    </row>
    <row r="9" ht="62" customHeight="1" spans="1:4">
      <c r="A9" s="1090">
        <v>7</v>
      </c>
      <c r="B9" s="1090" t="s">
        <v>1980</v>
      </c>
      <c r="C9" s="1090" t="s">
        <v>1981</v>
      </c>
      <c r="D9" s="1090">
        <v>12</v>
      </c>
    </row>
    <row r="10" ht="43" customHeight="1" spans="1:4">
      <c r="A10" s="1090">
        <v>8</v>
      </c>
      <c r="B10" s="1090" t="s">
        <v>1982</v>
      </c>
      <c r="C10" s="1090" t="s">
        <v>1983</v>
      </c>
      <c r="D10" s="1090">
        <v>10</v>
      </c>
    </row>
    <row r="11" ht="25" customHeight="1" spans="1:4">
      <c r="A11" s="1090">
        <v>9</v>
      </c>
      <c r="B11" s="1090" t="s">
        <v>1984</v>
      </c>
      <c r="C11" s="1090" t="s">
        <v>1985</v>
      </c>
      <c r="D11" s="1090">
        <v>2</v>
      </c>
    </row>
    <row r="12" ht="27" customHeight="1" spans="1:4">
      <c r="A12" s="1090">
        <v>10</v>
      </c>
      <c r="B12" s="1090" t="s">
        <v>1986</v>
      </c>
      <c r="C12" s="1090" t="s">
        <v>1987</v>
      </c>
      <c r="D12" s="1090">
        <v>3</v>
      </c>
    </row>
    <row r="13" ht="39" customHeight="1" spans="1:4">
      <c r="A13" s="1090">
        <v>11</v>
      </c>
      <c r="B13" s="1090" t="s">
        <v>1988</v>
      </c>
      <c r="C13" s="1090" t="s">
        <v>1989</v>
      </c>
      <c r="D13" s="1090">
        <v>8</v>
      </c>
    </row>
    <row r="14" ht="409" customHeight="1" spans="1:4">
      <c r="A14" s="1127">
        <v>12</v>
      </c>
      <c r="B14" s="1127" t="s">
        <v>1990</v>
      </c>
      <c r="C14" s="1127" t="s">
        <v>1991</v>
      </c>
      <c r="D14" s="1127">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C18" sqref="C18"/>
    </sheetView>
  </sheetViews>
  <sheetFormatPr defaultColWidth="9" defaultRowHeight="14.25"/>
  <cols>
    <col min="2" max="2" width="12.375" customWidth="1"/>
    <col min="5" max="6" width="9.375"/>
    <col min="10" max="10" width="9.375"/>
    <col min="12" max="14" width="9.375"/>
  </cols>
  <sheetData>
    <row r="1" ht="31.5" spans="1:19">
      <c r="A1" s="971"/>
      <c r="B1" s="972" t="s">
        <v>95</v>
      </c>
      <c r="C1" s="972"/>
      <c r="D1" s="972"/>
      <c r="E1" s="972"/>
      <c r="F1" s="972"/>
      <c r="G1" s="972"/>
      <c r="H1" s="972"/>
      <c r="I1" s="972"/>
      <c r="J1" s="972"/>
      <c r="K1" s="972"/>
      <c r="L1" s="972"/>
      <c r="M1" s="972"/>
      <c r="N1" s="971"/>
      <c r="O1" s="971"/>
      <c r="P1" s="973"/>
      <c r="Q1" s="973"/>
      <c r="R1" s="973"/>
      <c r="S1" s="973"/>
    </row>
    <row r="2" ht="18.75" spans="1:19">
      <c r="A2" s="971"/>
      <c r="B2" s="974" t="s">
        <v>216</v>
      </c>
      <c r="C2" s="974"/>
      <c r="D2" s="974"/>
      <c r="E2" s="974"/>
      <c r="F2" s="974"/>
      <c r="G2" s="974"/>
      <c r="H2" s="974"/>
      <c r="I2" s="974"/>
      <c r="J2" s="974"/>
      <c r="K2" s="974"/>
      <c r="L2" s="974"/>
      <c r="M2" s="974"/>
      <c r="N2" s="971"/>
      <c r="O2" s="938" t="s">
        <v>99</v>
      </c>
      <c r="P2" s="973"/>
      <c r="Q2" s="973"/>
      <c r="R2" s="973"/>
      <c r="S2" s="973"/>
    </row>
    <row r="3" ht="18.75" spans="1:19">
      <c r="A3" s="971"/>
      <c r="B3" s="974"/>
      <c r="C3" s="974"/>
      <c r="D3" s="974"/>
      <c r="E3" s="974"/>
      <c r="F3" s="974"/>
      <c r="G3" s="974"/>
      <c r="H3" s="974"/>
      <c r="I3" s="974"/>
      <c r="J3" s="974"/>
      <c r="K3" s="974"/>
      <c r="L3" s="974"/>
      <c r="M3" s="974"/>
      <c r="N3" s="971"/>
      <c r="O3" s="938"/>
      <c r="P3" s="973"/>
      <c r="Q3" s="973"/>
      <c r="R3" s="973"/>
      <c r="S3" s="973"/>
    </row>
    <row r="4" spans="1:19">
      <c r="A4" s="971"/>
      <c r="B4" s="975" t="s">
        <v>1992</v>
      </c>
      <c r="C4" s="975"/>
      <c r="D4" s="975"/>
      <c r="E4" s="975"/>
      <c r="F4" s="975"/>
      <c r="G4" s="975"/>
      <c r="H4" s="975"/>
      <c r="I4" s="975"/>
      <c r="J4" s="975"/>
      <c r="K4" s="975"/>
      <c r="L4" s="975"/>
      <c r="M4" s="975"/>
      <c r="N4" s="971"/>
      <c r="O4" s="971"/>
      <c r="P4" s="973"/>
      <c r="Q4" s="973"/>
      <c r="R4" s="973"/>
      <c r="S4" s="973"/>
    </row>
    <row r="5" ht="33.75" spans="1:19">
      <c r="A5" s="1093"/>
      <c r="B5" s="1094" t="s">
        <v>1993</v>
      </c>
      <c r="C5" s="1094"/>
      <c r="D5" s="1094"/>
      <c r="E5" s="1094"/>
      <c r="F5" s="1094"/>
      <c r="G5" s="1094"/>
      <c r="H5" s="1094"/>
      <c r="I5" s="1094"/>
      <c r="J5" s="1094"/>
      <c r="K5" s="1094"/>
      <c r="L5" s="1093"/>
      <c r="M5" s="1093"/>
      <c r="N5" s="1093"/>
      <c r="O5" s="1121" t="s">
        <v>1825</v>
      </c>
      <c r="P5" s="1122"/>
      <c r="Q5" s="1122"/>
      <c r="R5" s="1122"/>
      <c r="S5" s="1122"/>
    </row>
    <row r="6" ht="18.75" spans="1:19">
      <c r="A6" s="1095"/>
      <c r="B6" s="1096"/>
      <c r="C6" s="1097"/>
      <c r="D6" s="1097"/>
      <c r="E6" s="1098" t="s">
        <v>1994</v>
      </c>
      <c r="F6" s="1098"/>
      <c r="G6" s="1098"/>
      <c r="H6" s="1098"/>
      <c r="I6" s="1098"/>
      <c r="J6" s="1098"/>
      <c r="K6" s="1098"/>
      <c r="L6" s="1123" t="s">
        <v>1995</v>
      </c>
      <c r="M6" s="1123"/>
      <c r="N6" s="1124"/>
      <c r="O6" s="1113"/>
      <c r="P6" s="1113"/>
      <c r="Q6" s="1113"/>
      <c r="R6" s="1113"/>
      <c r="S6" s="1113"/>
    </row>
    <row r="7" spans="1:19">
      <c r="A7" s="1099" t="s">
        <v>1924</v>
      </c>
      <c r="B7" s="1100"/>
      <c r="C7" s="1101" t="s">
        <v>775</v>
      </c>
      <c r="D7" s="1101" t="s">
        <v>776</v>
      </c>
      <c r="E7" s="1101" t="s">
        <v>777</v>
      </c>
      <c r="F7" s="1101" t="s">
        <v>778</v>
      </c>
      <c r="G7" s="1101" t="s">
        <v>779</v>
      </c>
      <c r="H7" s="1101" t="s">
        <v>1925</v>
      </c>
      <c r="I7" s="1101" t="s">
        <v>1926</v>
      </c>
      <c r="J7" s="1101" t="s">
        <v>782</v>
      </c>
      <c r="K7" s="1101" t="s">
        <v>783</v>
      </c>
      <c r="L7" s="1101" t="s">
        <v>1927</v>
      </c>
      <c r="M7" s="1101" t="s">
        <v>1928</v>
      </c>
      <c r="N7" s="1101" t="s">
        <v>1929</v>
      </c>
      <c r="O7" s="1113"/>
      <c r="P7" s="1113"/>
      <c r="Q7" s="1113"/>
      <c r="R7" s="1113"/>
      <c r="S7" s="1113"/>
    </row>
    <row r="8" spans="1:19">
      <c r="A8" s="1102"/>
      <c r="B8" s="1103"/>
      <c r="C8" s="1104" t="s">
        <v>335</v>
      </c>
      <c r="D8" s="1104" t="s">
        <v>221</v>
      </c>
      <c r="E8" s="1104" t="s">
        <v>222</v>
      </c>
      <c r="F8" s="1104" t="s">
        <v>602</v>
      </c>
      <c r="G8" s="1104" t="s">
        <v>1996</v>
      </c>
      <c r="H8" s="1104" t="s">
        <v>1931</v>
      </c>
      <c r="I8" s="1104" t="s">
        <v>1932</v>
      </c>
      <c r="J8" s="1104" t="s">
        <v>1933</v>
      </c>
      <c r="K8" s="1104" t="s">
        <v>1997</v>
      </c>
      <c r="L8" s="1104" t="s">
        <v>1935</v>
      </c>
      <c r="M8" s="1125" t="s">
        <v>1936</v>
      </c>
      <c r="N8" s="1125" t="s">
        <v>1937</v>
      </c>
      <c r="O8" s="1113"/>
      <c r="P8" s="1113"/>
      <c r="Q8" s="1113"/>
      <c r="R8" s="1113"/>
      <c r="S8" s="1113"/>
    </row>
    <row r="9" spans="1:19">
      <c r="A9" s="1105" t="s">
        <v>1939</v>
      </c>
      <c r="B9" s="1106" t="s">
        <v>1998</v>
      </c>
      <c r="C9" s="1107" t="s">
        <v>251</v>
      </c>
      <c r="D9" s="1107" t="s">
        <v>251</v>
      </c>
      <c r="E9" s="1107" t="s">
        <v>251</v>
      </c>
      <c r="F9" s="1107" t="s">
        <v>251</v>
      </c>
      <c r="G9" s="1107" t="s">
        <v>251</v>
      </c>
      <c r="H9" s="1107" t="s">
        <v>251</v>
      </c>
      <c r="I9" s="1107" t="s">
        <v>251</v>
      </c>
      <c r="J9" s="1107" t="s">
        <v>251</v>
      </c>
      <c r="K9" s="1107" t="s">
        <v>251</v>
      </c>
      <c r="L9" s="1107" t="s">
        <v>251</v>
      </c>
      <c r="M9" s="1107" t="s">
        <v>251</v>
      </c>
      <c r="N9" s="1107" t="s">
        <v>251</v>
      </c>
      <c r="O9" s="1113"/>
      <c r="P9" s="1113"/>
      <c r="Q9" s="1113"/>
      <c r="R9" s="1113"/>
      <c r="S9" s="1113"/>
    </row>
    <row r="10" spans="1:19">
      <c r="A10" s="1105"/>
      <c r="B10" s="1108" t="s">
        <v>1999</v>
      </c>
      <c r="C10" s="1107" t="s">
        <v>251</v>
      </c>
      <c r="D10" s="1107" t="s">
        <v>251</v>
      </c>
      <c r="E10" s="1107" t="s">
        <v>251</v>
      </c>
      <c r="F10" s="1107" t="s">
        <v>251</v>
      </c>
      <c r="G10" s="1107" t="s">
        <v>251</v>
      </c>
      <c r="H10" s="1107" t="s">
        <v>251</v>
      </c>
      <c r="I10" s="1107" t="s">
        <v>251</v>
      </c>
      <c r="J10" s="1107" t="s">
        <v>251</v>
      </c>
      <c r="K10" s="1107" t="s">
        <v>251</v>
      </c>
      <c r="L10" s="1107" t="s">
        <v>251</v>
      </c>
      <c r="M10" s="1107" t="s">
        <v>251</v>
      </c>
      <c r="N10" s="1107" t="s">
        <v>251</v>
      </c>
      <c r="O10" s="1113"/>
      <c r="P10" s="1113"/>
      <c r="Q10" s="1113"/>
      <c r="R10" s="1113"/>
      <c r="S10" s="1113"/>
    </row>
    <row r="11" spans="1:19">
      <c r="A11" s="1105"/>
      <c r="B11" s="1108" t="s">
        <v>2000</v>
      </c>
      <c r="C11" s="1107" t="s">
        <v>251</v>
      </c>
      <c r="D11" s="1107" t="s">
        <v>251</v>
      </c>
      <c r="E11" s="1107" t="s">
        <v>251</v>
      </c>
      <c r="F11" s="1107" t="s">
        <v>251</v>
      </c>
      <c r="G11" s="1107" t="s">
        <v>251</v>
      </c>
      <c r="H11" s="1107" t="s">
        <v>251</v>
      </c>
      <c r="I11" s="1107" t="s">
        <v>251</v>
      </c>
      <c r="J11" s="1107" t="s">
        <v>251</v>
      </c>
      <c r="K11" s="1107" t="s">
        <v>251</v>
      </c>
      <c r="L11" s="1107" t="s">
        <v>251</v>
      </c>
      <c r="M11" s="1107" t="s">
        <v>251</v>
      </c>
      <c r="N11" s="1107" t="s">
        <v>251</v>
      </c>
      <c r="O11" s="1113"/>
      <c r="P11" s="1113"/>
      <c r="Q11" s="1113"/>
      <c r="R11" s="1113"/>
      <c r="S11" s="1113"/>
    </row>
    <row r="12" spans="1:19">
      <c r="A12" s="1105"/>
      <c r="B12" s="1108" t="s">
        <v>2001</v>
      </c>
      <c r="C12" s="1107" t="s">
        <v>251</v>
      </c>
      <c r="D12" s="1107" t="s">
        <v>251</v>
      </c>
      <c r="E12" s="1107" t="s">
        <v>251</v>
      </c>
      <c r="F12" s="1107" t="s">
        <v>251</v>
      </c>
      <c r="G12" s="1107" t="s">
        <v>251</v>
      </c>
      <c r="H12" s="1107" t="s">
        <v>251</v>
      </c>
      <c r="I12" s="1107" t="s">
        <v>251</v>
      </c>
      <c r="J12" s="1107" t="s">
        <v>251</v>
      </c>
      <c r="K12" s="1107" t="s">
        <v>251</v>
      </c>
      <c r="L12" s="1107" t="s">
        <v>251</v>
      </c>
      <c r="M12" s="1107" t="s">
        <v>251</v>
      </c>
      <c r="N12" s="1107" t="s">
        <v>251</v>
      </c>
      <c r="O12" s="1113"/>
      <c r="P12" s="1113"/>
      <c r="Q12" s="1113"/>
      <c r="R12" s="1113"/>
      <c r="S12" s="1113"/>
    </row>
    <row r="13" spans="1:19">
      <c r="A13" s="1105"/>
      <c r="B13" s="1108" t="s">
        <v>2002</v>
      </c>
      <c r="C13" s="1107" t="s">
        <v>251</v>
      </c>
      <c r="D13" s="1107" t="s">
        <v>251</v>
      </c>
      <c r="E13" s="1107" t="s">
        <v>251</v>
      </c>
      <c r="F13" s="1107" t="s">
        <v>251</v>
      </c>
      <c r="G13" s="1107" t="s">
        <v>251</v>
      </c>
      <c r="H13" s="1107" t="s">
        <v>251</v>
      </c>
      <c r="I13" s="1107" t="s">
        <v>251</v>
      </c>
      <c r="J13" s="1107" t="s">
        <v>251</v>
      </c>
      <c r="K13" s="1107" t="s">
        <v>251</v>
      </c>
      <c r="L13" s="1107" t="s">
        <v>251</v>
      </c>
      <c r="M13" s="1107" t="s">
        <v>251</v>
      </c>
      <c r="N13" s="1107" t="s">
        <v>251</v>
      </c>
      <c r="O13" s="1113"/>
      <c r="P13" s="1113"/>
      <c r="Q13" s="1113"/>
      <c r="R13" s="1113"/>
      <c r="S13" s="1113"/>
    </row>
    <row r="14" spans="1:19">
      <c r="A14" s="1105"/>
      <c r="B14" s="1108" t="s">
        <v>2003</v>
      </c>
      <c r="C14" s="1107" t="s">
        <v>251</v>
      </c>
      <c r="D14" s="1107" t="s">
        <v>251</v>
      </c>
      <c r="E14" s="1107" t="s">
        <v>251</v>
      </c>
      <c r="F14" s="1107" t="s">
        <v>251</v>
      </c>
      <c r="G14" s="1107" t="s">
        <v>251</v>
      </c>
      <c r="H14" s="1107" t="s">
        <v>251</v>
      </c>
      <c r="I14" s="1107" t="s">
        <v>251</v>
      </c>
      <c r="J14" s="1107" t="s">
        <v>251</v>
      </c>
      <c r="K14" s="1107" t="s">
        <v>251</v>
      </c>
      <c r="L14" s="1107" t="s">
        <v>251</v>
      </c>
      <c r="M14" s="1107" t="s">
        <v>251</v>
      </c>
      <c r="N14" s="1107" t="s">
        <v>251</v>
      </c>
      <c r="O14" s="1113"/>
      <c r="P14" s="1113"/>
      <c r="Q14" s="1113"/>
      <c r="R14" s="1113"/>
      <c r="S14" s="1113"/>
    </row>
    <row r="15" spans="1:19">
      <c r="A15" s="1105"/>
      <c r="B15" s="1108" t="s">
        <v>2004</v>
      </c>
      <c r="C15" s="1107" t="s">
        <v>251</v>
      </c>
      <c r="D15" s="1107" t="s">
        <v>251</v>
      </c>
      <c r="E15" s="1107" t="s">
        <v>251</v>
      </c>
      <c r="F15" s="1107" t="s">
        <v>251</v>
      </c>
      <c r="G15" s="1107" t="s">
        <v>251</v>
      </c>
      <c r="H15" s="1107" t="s">
        <v>251</v>
      </c>
      <c r="I15" s="1107" t="s">
        <v>251</v>
      </c>
      <c r="J15" s="1107" t="s">
        <v>251</v>
      </c>
      <c r="K15" s="1107" t="s">
        <v>251</v>
      </c>
      <c r="L15" s="1107" t="s">
        <v>251</v>
      </c>
      <c r="M15" s="1107" t="s">
        <v>251</v>
      </c>
      <c r="N15" s="1107" t="s">
        <v>251</v>
      </c>
      <c r="O15" s="1113"/>
      <c r="P15" s="1113"/>
      <c r="Q15" s="1113"/>
      <c r="R15" s="1113"/>
      <c r="S15" s="1113"/>
    </row>
    <row r="16" spans="1:19">
      <c r="A16" s="1105"/>
      <c r="B16" s="1108" t="s">
        <v>2005</v>
      </c>
      <c r="C16" s="1107" t="s">
        <v>251</v>
      </c>
      <c r="D16" s="1107" t="s">
        <v>251</v>
      </c>
      <c r="E16" s="1107" t="s">
        <v>251</v>
      </c>
      <c r="F16" s="1107" t="s">
        <v>251</v>
      </c>
      <c r="G16" s="1107" t="s">
        <v>251</v>
      </c>
      <c r="H16" s="1107" t="s">
        <v>251</v>
      </c>
      <c r="I16" s="1107" t="s">
        <v>251</v>
      </c>
      <c r="J16" s="1107" t="s">
        <v>251</v>
      </c>
      <c r="K16" s="1107" t="s">
        <v>251</v>
      </c>
      <c r="L16" s="1107" t="s">
        <v>251</v>
      </c>
      <c r="M16" s="1107" t="s">
        <v>251</v>
      </c>
      <c r="N16" s="1107" t="s">
        <v>251</v>
      </c>
      <c r="O16" s="1113"/>
      <c r="P16" s="1113"/>
      <c r="Q16" s="1113"/>
      <c r="R16" s="1113"/>
      <c r="S16" s="1113"/>
    </row>
    <row r="17" spans="1:19">
      <c r="A17" s="1105"/>
      <c r="B17" s="1108" t="s">
        <v>2006</v>
      </c>
      <c r="C17" s="1107" t="s">
        <v>251</v>
      </c>
      <c r="D17" s="1107" t="s">
        <v>251</v>
      </c>
      <c r="E17" s="1107" t="s">
        <v>251</v>
      </c>
      <c r="F17" s="1107" t="s">
        <v>251</v>
      </c>
      <c r="G17" s="1107" t="s">
        <v>251</v>
      </c>
      <c r="H17" s="1107" t="s">
        <v>251</v>
      </c>
      <c r="I17" s="1107" t="s">
        <v>251</v>
      </c>
      <c r="J17" s="1107" t="s">
        <v>251</v>
      </c>
      <c r="K17" s="1107" t="s">
        <v>251</v>
      </c>
      <c r="L17" s="1107" t="s">
        <v>251</v>
      </c>
      <c r="M17" s="1107" t="s">
        <v>251</v>
      </c>
      <c r="N17" s="1107" t="s">
        <v>251</v>
      </c>
      <c r="O17" s="1113"/>
      <c r="P17" s="1113"/>
      <c r="Q17" s="1113"/>
      <c r="R17" s="1113"/>
      <c r="S17" s="1113"/>
    </row>
    <row r="18" spans="1:19">
      <c r="A18" s="1105"/>
      <c r="B18" s="1108" t="s">
        <v>2007</v>
      </c>
      <c r="C18" s="1107" t="s">
        <v>251</v>
      </c>
      <c r="D18" s="1107" t="s">
        <v>251</v>
      </c>
      <c r="E18" s="1107" t="s">
        <v>251</v>
      </c>
      <c r="F18" s="1107" t="s">
        <v>251</v>
      </c>
      <c r="G18" s="1107" t="s">
        <v>251</v>
      </c>
      <c r="H18" s="1107" t="s">
        <v>251</v>
      </c>
      <c r="I18" s="1107" t="s">
        <v>251</v>
      </c>
      <c r="J18" s="1107" t="s">
        <v>251</v>
      </c>
      <c r="K18" s="1107" t="s">
        <v>251</v>
      </c>
      <c r="L18" s="1107" t="s">
        <v>251</v>
      </c>
      <c r="M18" s="1107" t="s">
        <v>251</v>
      </c>
      <c r="N18" s="1107" t="s">
        <v>251</v>
      </c>
      <c r="O18" s="1113"/>
      <c r="P18" s="971"/>
      <c r="Q18" s="1113"/>
      <c r="R18" s="1113"/>
      <c r="S18" s="1113"/>
    </row>
    <row r="19" spans="1:19">
      <c r="A19" s="1105"/>
      <c r="B19" s="1108" t="s">
        <v>2008</v>
      </c>
      <c r="C19" s="1107" t="s">
        <v>251</v>
      </c>
      <c r="D19" s="1107" t="s">
        <v>251</v>
      </c>
      <c r="E19" s="1107" t="s">
        <v>251</v>
      </c>
      <c r="F19" s="1107" t="s">
        <v>251</v>
      </c>
      <c r="G19" s="1107" t="s">
        <v>251</v>
      </c>
      <c r="H19" s="1107" t="s">
        <v>251</v>
      </c>
      <c r="I19" s="1107" t="s">
        <v>251</v>
      </c>
      <c r="J19" s="1107" t="s">
        <v>251</v>
      </c>
      <c r="K19" s="1107" t="s">
        <v>251</v>
      </c>
      <c r="L19" s="1107" t="s">
        <v>251</v>
      </c>
      <c r="M19" s="1107" t="s">
        <v>251</v>
      </c>
      <c r="N19" s="1107" t="s">
        <v>251</v>
      </c>
      <c r="O19" s="1113"/>
      <c r="P19" s="1113"/>
      <c r="Q19" s="1113"/>
      <c r="R19" s="1113"/>
      <c r="S19" s="1113"/>
    </row>
    <row r="20" spans="1:19">
      <c r="A20" s="1105"/>
      <c r="B20" s="1108" t="s">
        <v>2009</v>
      </c>
      <c r="C20" s="1107" t="s">
        <v>251</v>
      </c>
      <c r="D20" s="1107" t="s">
        <v>251</v>
      </c>
      <c r="E20" s="1107" t="s">
        <v>251</v>
      </c>
      <c r="F20" s="1107" t="s">
        <v>251</v>
      </c>
      <c r="G20" s="1107" t="s">
        <v>251</v>
      </c>
      <c r="H20" s="1107" t="s">
        <v>251</v>
      </c>
      <c r="I20" s="1107" t="s">
        <v>251</v>
      </c>
      <c r="J20" s="1107" t="s">
        <v>251</v>
      </c>
      <c r="K20" s="1107" t="s">
        <v>251</v>
      </c>
      <c r="L20" s="1107" t="s">
        <v>251</v>
      </c>
      <c r="M20" s="1107" t="s">
        <v>251</v>
      </c>
      <c r="N20" s="1107" t="s">
        <v>251</v>
      </c>
      <c r="O20" s="1113"/>
      <c r="P20" s="1113"/>
      <c r="Q20" s="1113"/>
      <c r="R20" s="1113"/>
      <c r="S20" s="1113"/>
    </row>
    <row r="21" spans="1:19">
      <c r="A21" s="1105"/>
      <c r="B21" s="1108" t="s">
        <v>2010</v>
      </c>
      <c r="C21" s="1107" t="s">
        <v>251</v>
      </c>
      <c r="D21" s="1107" t="s">
        <v>251</v>
      </c>
      <c r="E21" s="1107" t="s">
        <v>251</v>
      </c>
      <c r="F21" s="1107" t="s">
        <v>251</v>
      </c>
      <c r="G21" s="1107" t="s">
        <v>251</v>
      </c>
      <c r="H21" s="1107" t="s">
        <v>251</v>
      </c>
      <c r="I21" s="1107" t="s">
        <v>251</v>
      </c>
      <c r="J21" s="1107" t="s">
        <v>251</v>
      </c>
      <c r="K21" s="1107" t="s">
        <v>251</v>
      </c>
      <c r="L21" s="1107" t="s">
        <v>251</v>
      </c>
      <c r="M21" s="1107" t="s">
        <v>251</v>
      </c>
      <c r="N21" s="1107" t="s">
        <v>251</v>
      </c>
      <c r="O21" s="1113"/>
      <c r="P21" s="1113"/>
      <c r="Q21" s="1113"/>
      <c r="R21" s="1113"/>
      <c r="S21" s="1113"/>
    </row>
    <row r="22" spans="1:19">
      <c r="A22" s="1105"/>
      <c r="B22" s="1108" t="s">
        <v>2011</v>
      </c>
      <c r="C22" s="1107" t="s">
        <v>251</v>
      </c>
      <c r="D22" s="1107" t="s">
        <v>251</v>
      </c>
      <c r="E22" s="1107" t="s">
        <v>251</v>
      </c>
      <c r="F22" s="1107" t="s">
        <v>251</v>
      </c>
      <c r="G22" s="1107" t="s">
        <v>251</v>
      </c>
      <c r="H22" s="1107" t="s">
        <v>251</v>
      </c>
      <c r="I22" s="1107" t="s">
        <v>251</v>
      </c>
      <c r="J22" s="1107" t="s">
        <v>251</v>
      </c>
      <c r="K22" s="1107" t="s">
        <v>251</v>
      </c>
      <c r="L22" s="1107" t="s">
        <v>251</v>
      </c>
      <c r="M22" s="1107" t="s">
        <v>251</v>
      </c>
      <c r="N22" s="1107" t="s">
        <v>251</v>
      </c>
      <c r="O22" s="1113"/>
      <c r="P22" s="1113"/>
      <c r="Q22" s="1113"/>
      <c r="R22" s="1113"/>
      <c r="S22" s="1113"/>
    </row>
    <row r="23" spans="1:19">
      <c r="A23" s="1105"/>
      <c r="B23" s="1108" t="s">
        <v>2012</v>
      </c>
      <c r="C23" s="1107" t="s">
        <v>251</v>
      </c>
      <c r="D23" s="1107" t="s">
        <v>251</v>
      </c>
      <c r="E23" s="1107" t="s">
        <v>251</v>
      </c>
      <c r="F23" s="1107" t="s">
        <v>251</v>
      </c>
      <c r="G23" s="1107" t="s">
        <v>251</v>
      </c>
      <c r="H23" s="1107" t="s">
        <v>251</v>
      </c>
      <c r="I23" s="1107" t="s">
        <v>251</v>
      </c>
      <c r="J23" s="1107" t="s">
        <v>251</v>
      </c>
      <c r="K23" s="1107" t="s">
        <v>251</v>
      </c>
      <c r="L23" s="1107" t="s">
        <v>251</v>
      </c>
      <c r="M23" s="1107" t="s">
        <v>251</v>
      </c>
      <c r="N23" s="1107" t="s">
        <v>251</v>
      </c>
      <c r="O23" s="1113"/>
      <c r="P23" s="1113"/>
      <c r="Q23" s="1113"/>
      <c r="R23" s="1113"/>
      <c r="S23" s="1113"/>
    </row>
    <row r="24" spans="1:19">
      <c r="A24" s="1105"/>
      <c r="B24" s="1108" t="s">
        <v>2013</v>
      </c>
      <c r="C24" s="1107" t="s">
        <v>251</v>
      </c>
      <c r="D24" s="1107" t="s">
        <v>251</v>
      </c>
      <c r="E24" s="1107" t="s">
        <v>251</v>
      </c>
      <c r="F24" s="1107" t="s">
        <v>251</v>
      </c>
      <c r="G24" s="1107" t="s">
        <v>251</v>
      </c>
      <c r="H24" s="1107" t="s">
        <v>251</v>
      </c>
      <c r="I24" s="1107" t="s">
        <v>251</v>
      </c>
      <c r="J24" s="1107" t="s">
        <v>251</v>
      </c>
      <c r="K24" s="1107" t="s">
        <v>251</v>
      </c>
      <c r="L24" s="1107" t="s">
        <v>251</v>
      </c>
      <c r="M24" s="1107" t="s">
        <v>251</v>
      </c>
      <c r="N24" s="1107" t="s">
        <v>251</v>
      </c>
      <c r="O24" s="1113"/>
      <c r="P24" s="1113"/>
      <c r="Q24" s="1113"/>
      <c r="R24" s="1113"/>
      <c r="S24" s="1113"/>
    </row>
    <row r="25" spans="1:19">
      <c r="A25" s="1105"/>
      <c r="B25" s="1108" t="s">
        <v>2014</v>
      </c>
      <c r="C25" s="1107" t="s">
        <v>251</v>
      </c>
      <c r="D25" s="1107" t="s">
        <v>251</v>
      </c>
      <c r="E25" s="1107" t="s">
        <v>251</v>
      </c>
      <c r="F25" s="1107" t="s">
        <v>251</v>
      </c>
      <c r="G25" s="1107" t="s">
        <v>251</v>
      </c>
      <c r="H25" s="1107" t="s">
        <v>251</v>
      </c>
      <c r="I25" s="1107" t="s">
        <v>251</v>
      </c>
      <c r="J25" s="1107" t="s">
        <v>251</v>
      </c>
      <c r="K25" s="1107" t="s">
        <v>251</v>
      </c>
      <c r="L25" s="1107" t="s">
        <v>251</v>
      </c>
      <c r="M25" s="1107" t="s">
        <v>251</v>
      </c>
      <c r="N25" s="1107" t="s">
        <v>251</v>
      </c>
      <c r="O25" s="1113"/>
      <c r="P25" s="1113"/>
      <c r="Q25" s="1113"/>
      <c r="R25" s="1113"/>
      <c r="S25" s="1113"/>
    </row>
    <row r="26" spans="1:19">
      <c r="A26" s="1105"/>
      <c r="B26" s="1108" t="s">
        <v>2015</v>
      </c>
      <c r="C26" s="1107" t="s">
        <v>251</v>
      </c>
      <c r="D26" s="1107" t="s">
        <v>251</v>
      </c>
      <c r="E26" s="1107" t="s">
        <v>251</v>
      </c>
      <c r="F26" s="1107" t="s">
        <v>251</v>
      </c>
      <c r="G26" s="1107" t="s">
        <v>251</v>
      </c>
      <c r="H26" s="1107" t="s">
        <v>251</v>
      </c>
      <c r="I26" s="1107" t="s">
        <v>251</v>
      </c>
      <c r="J26" s="1107" t="s">
        <v>251</v>
      </c>
      <c r="K26" s="1107" t="s">
        <v>251</v>
      </c>
      <c r="L26" s="1107" t="s">
        <v>251</v>
      </c>
      <c r="M26" s="1107" t="s">
        <v>251</v>
      </c>
      <c r="N26" s="1107" t="s">
        <v>251</v>
      </c>
      <c r="O26" s="1113"/>
      <c r="P26" s="1113"/>
      <c r="Q26" s="1113"/>
      <c r="R26" s="1113"/>
      <c r="S26" s="1113"/>
    </row>
    <row r="27" spans="1:19">
      <c r="A27" s="1105"/>
      <c r="B27" s="1108" t="s">
        <v>2016</v>
      </c>
      <c r="C27" s="1107" t="s">
        <v>251</v>
      </c>
      <c r="D27" s="1107" t="s">
        <v>251</v>
      </c>
      <c r="E27" s="1107" t="s">
        <v>251</v>
      </c>
      <c r="F27" s="1107" t="s">
        <v>251</v>
      </c>
      <c r="G27" s="1107" t="s">
        <v>251</v>
      </c>
      <c r="H27" s="1107" t="s">
        <v>251</v>
      </c>
      <c r="I27" s="1107" t="s">
        <v>251</v>
      </c>
      <c r="J27" s="1107" t="s">
        <v>251</v>
      </c>
      <c r="K27" s="1107" t="s">
        <v>251</v>
      </c>
      <c r="L27" s="1107" t="s">
        <v>251</v>
      </c>
      <c r="M27" s="1107" t="s">
        <v>251</v>
      </c>
      <c r="N27" s="1107" t="s">
        <v>251</v>
      </c>
      <c r="O27" s="1113"/>
      <c r="P27" s="1113"/>
      <c r="Q27" s="1113"/>
      <c r="R27" s="1113"/>
      <c r="S27" s="1113"/>
    </row>
    <row r="28" spans="1:19">
      <c r="A28" s="1105"/>
      <c r="B28" s="1109" t="s">
        <v>2017</v>
      </c>
      <c r="C28" s="1107" t="s">
        <v>251</v>
      </c>
      <c r="D28" s="1107" t="s">
        <v>251</v>
      </c>
      <c r="E28" s="1107" t="s">
        <v>251</v>
      </c>
      <c r="F28" s="1107" t="s">
        <v>251</v>
      </c>
      <c r="G28" s="1107" t="s">
        <v>251</v>
      </c>
      <c r="H28" s="1107" t="s">
        <v>251</v>
      </c>
      <c r="I28" s="1107" t="s">
        <v>251</v>
      </c>
      <c r="J28" s="1107" t="s">
        <v>251</v>
      </c>
      <c r="K28" s="1107" t="s">
        <v>251</v>
      </c>
      <c r="L28" s="1107" t="s">
        <v>251</v>
      </c>
      <c r="M28" s="1107" t="s">
        <v>251</v>
      </c>
      <c r="N28" s="1107" t="s">
        <v>251</v>
      </c>
      <c r="O28" s="1113"/>
      <c r="P28" s="1113"/>
      <c r="Q28" s="1113"/>
      <c r="R28" s="1113"/>
      <c r="S28" s="1113"/>
    </row>
    <row r="29" spans="1:19">
      <c r="A29" s="1105"/>
      <c r="B29" s="1110" t="s">
        <v>2018</v>
      </c>
      <c r="C29" s="1107" t="s">
        <v>251</v>
      </c>
      <c r="D29" s="1107" t="s">
        <v>251</v>
      </c>
      <c r="E29" s="1107" t="s">
        <v>251</v>
      </c>
      <c r="F29" s="1107" t="s">
        <v>251</v>
      </c>
      <c r="G29" s="1107" t="s">
        <v>251</v>
      </c>
      <c r="H29" s="1107" t="s">
        <v>251</v>
      </c>
      <c r="I29" s="1107" t="s">
        <v>251</v>
      </c>
      <c r="J29" s="1107" t="s">
        <v>251</v>
      </c>
      <c r="K29" s="1107" t="s">
        <v>251</v>
      </c>
      <c r="L29" s="1107" t="s">
        <v>251</v>
      </c>
      <c r="M29" s="1107" t="s">
        <v>251</v>
      </c>
      <c r="N29" s="1107" t="s">
        <v>251</v>
      </c>
      <c r="O29" s="1113"/>
      <c r="P29" s="1113"/>
      <c r="Q29" s="1113"/>
      <c r="R29" s="1113"/>
      <c r="S29" s="1113"/>
    </row>
    <row r="30" spans="1:19">
      <c r="A30" s="1111"/>
      <c r="B30" s="1110" t="s">
        <v>2019</v>
      </c>
      <c r="C30" s="1107" t="s">
        <v>251</v>
      </c>
      <c r="D30" s="1107" t="s">
        <v>251</v>
      </c>
      <c r="E30" s="1107" t="s">
        <v>251</v>
      </c>
      <c r="F30" s="1107" t="s">
        <v>251</v>
      </c>
      <c r="G30" s="1107" t="s">
        <v>251</v>
      </c>
      <c r="H30" s="1107" t="s">
        <v>251</v>
      </c>
      <c r="I30" s="1107" t="s">
        <v>251</v>
      </c>
      <c r="J30" s="1107" t="s">
        <v>251</v>
      </c>
      <c r="K30" s="1107" t="s">
        <v>251</v>
      </c>
      <c r="L30" s="1107" t="s">
        <v>251</v>
      </c>
      <c r="M30" s="1107" t="s">
        <v>251</v>
      </c>
      <c r="N30" s="1107" t="s">
        <v>251</v>
      </c>
      <c r="O30" s="1113"/>
      <c r="P30" s="1113"/>
      <c r="Q30" s="1113"/>
      <c r="R30" s="1113"/>
      <c r="S30" s="1113"/>
    </row>
    <row r="31" spans="1:19">
      <c r="A31" s="1112" t="s">
        <v>1940</v>
      </c>
      <c r="B31" s="1113" t="s">
        <v>2020</v>
      </c>
      <c r="C31" s="1114">
        <v>48.5234</v>
      </c>
      <c r="D31" s="1114">
        <v>21.48925</v>
      </c>
      <c r="E31" s="1114">
        <v>59.3705</v>
      </c>
      <c r="F31" s="1114">
        <v>77.2609</v>
      </c>
      <c r="G31" s="1114">
        <v>37.3837</v>
      </c>
      <c r="H31" s="1114">
        <v>35.07425</v>
      </c>
      <c r="I31" s="1114">
        <v>37.20605</v>
      </c>
      <c r="J31" s="1114">
        <v>58.8271</v>
      </c>
      <c r="K31" s="1114">
        <v>32.81705</v>
      </c>
      <c r="L31" s="1114">
        <v>76.1741</v>
      </c>
      <c r="M31" s="1114">
        <v>111.9549</v>
      </c>
      <c r="N31" s="1114">
        <v>151.52905</v>
      </c>
      <c r="O31" s="1113"/>
      <c r="P31" s="1113"/>
      <c r="Q31" s="1113"/>
      <c r="R31" s="1113"/>
      <c r="S31" s="1113"/>
    </row>
    <row r="32" spans="1:19">
      <c r="A32" s="1105"/>
      <c r="B32" s="1113" t="s">
        <v>2021</v>
      </c>
      <c r="C32" s="1115">
        <v>45.27345</v>
      </c>
      <c r="D32" s="1115">
        <v>20.61145</v>
      </c>
      <c r="E32" s="1115">
        <v>56.12055</v>
      </c>
      <c r="F32" s="1115">
        <v>75.0873</v>
      </c>
      <c r="G32" s="1115">
        <v>36.2551</v>
      </c>
      <c r="H32" s="1115">
        <v>34.3741</v>
      </c>
      <c r="I32" s="1115">
        <v>36.37005</v>
      </c>
      <c r="J32" s="1115">
        <v>56.12055</v>
      </c>
      <c r="K32" s="1115">
        <v>32.096</v>
      </c>
      <c r="L32" s="1115">
        <v>74.5439</v>
      </c>
      <c r="M32" s="1115">
        <v>105.98795</v>
      </c>
      <c r="N32" s="1115">
        <v>142.85555</v>
      </c>
      <c r="O32" s="1113"/>
      <c r="P32" s="1113"/>
      <c r="Q32" s="1113"/>
      <c r="R32" s="1113"/>
      <c r="S32" s="1113"/>
    </row>
    <row r="33" spans="1:19">
      <c r="A33" s="1105"/>
      <c r="B33" s="1113" t="s">
        <v>793</v>
      </c>
      <c r="C33" s="1114">
        <v>42.0235</v>
      </c>
      <c r="D33" s="1114">
        <v>19.974</v>
      </c>
      <c r="E33" s="1114">
        <v>52.3272</v>
      </c>
      <c r="F33" s="1114">
        <v>71.29395</v>
      </c>
      <c r="G33" s="1114">
        <v>34.9175</v>
      </c>
      <c r="H33" s="1114">
        <v>34.00835</v>
      </c>
      <c r="I33" s="1114">
        <v>35.05335</v>
      </c>
      <c r="J33" s="1114">
        <v>53.67525</v>
      </c>
      <c r="K33" s="1114">
        <v>31.2182</v>
      </c>
      <c r="L33" s="1114">
        <v>68.044</v>
      </c>
      <c r="M33" s="1114">
        <v>104.90115</v>
      </c>
      <c r="N33" s="1114">
        <v>133.63865</v>
      </c>
      <c r="O33" s="1113"/>
      <c r="P33" s="1113"/>
      <c r="Q33" s="1113"/>
      <c r="R33" s="1113"/>
      <c r="S33" s="1113"/>
    </row>
    <row r="34" spans="1:19">
      <c r="A34" s="1116"/>
      <c r="B34" s="1116"/>
      <c r="C34" s="1116"/>
      <c r="D34" s="1116"/>
      <c r="E34" s="1116"/>
      <c r="F34" s="1116"/>
      <c r="G34" s="1116"/>
      <c r="H34" s="1116"/>
      <c r="I34" s="1116"/>
      <c r="J34" s="1116"/>
      <c r="K34" s="1116"/>
      <c r="L34" s="1116"/>
      <c r="M34" s="1116"/>
      <c r="N34" s="1116"/>
      <c r="O34" s="1116"/>
      <c r="P34" s="1113"/>
      <c r="Q34" s="1113"/>
      <c r="R34" s="1113"/>
      <c r="S34" s="1113"/>
    </row>
    <row r="35" spans="1:19">
      <c r="A35" s="1116" t="s">
        <v>2022</v>
      </c>
      <c r="B35" s="1116"/>
      <c r="C35" s="1116"/>
      <c r="D35" s="1116"/>
      <c r="E35" s="1116"/>
      <c r="F35" s="1116"/>
      <c r="G35" s="1116"/>
      <c r="H35" s="1116"/>
      <c r="I35" s="1116"/>
      <c r="J35" s="1116"/>
      <c r="K35" s="1116"/>
      <c r="L35" s="1116"/>
      <c r="M35" s="1116"/>
      <c r="N35" s="1116"/>
      <c r="O35" s="1116"/>
      <c r="P35" s="1113"/>
      <c r="Q35" s="1113"/>
      <c r="R35" s="1113"/>
      <c r="S35" s="1113"/>
    </row>
    <row r="36" ht="15" spans="1:19">
      <c r="A36" s="1117" t="s">
        <v>1947</v>
      </c>
      <c r="B36" s="1118"/>
      <c r="C36" s="1119"/>
      <c r="D36" s="1119"/>
      <c r="E36" s="1119"/>
      <c r="F36" s="1119"/>
      <c r="G36" s="1120"/>
      <c r="H36" s="1120"/>
      <c r="I36" s="1120"/>
      <c r="J36" s="1119"/>
      <c r="K36" s="1120"/>
      <c r="L36" s="1119"/>
      <c r="M36" s="1119"/>
      <c r="N36" s="1119"/>
      <c r="O36" s="1116"/>
      <c r="P36" s="1113"/>
      <c r="Q36" s="1113"/>
      <c r="R36" s="1113"/>
      <c r="S36" s="1113"/>
    </row>
    <row r="37" spans="1:19">
      <c r="A37" s="1116" t="s">
        <v>1948</v>
      </c>
      <c r="B37" s="1116"/>
      <c r="C37" s="1116"/>
      <c r="D37" s="1116"/>
      <c r="E37" s="1116"/>
      <c r="F37" s="1116"/>
      <c r="G37" s="1116"/>
      <c r="H37" s="1116"/>
      <c r="I37" s="1116"/>
      <c r="J37" s="1116"/>
      <c r="K37" s="1116"/>
      <c r="L37" s="1116"/>
      <c r="M37" s="1116"/>
      <c r="N37" s="1116"/>
      <c r="O37" s="1116"/>
      <c r="P37" s="1113"/>
      <c r="Q37" s="1113"/>
      <c r="R37" s="1113"/>
      <c r="S37" s="1113"/>
    </row>
    <row r="38" spans="1:19">
      <c r="A38" s="1116" t="s">
        <v>2023</v>
      </c>
      <c r="B38" s="1116"/>
      <c r="C38" s="1116"/>
      <c r="D38" s="1116"/>
      <c r="E38" s="1116"/>
      <c r="F38" s="1116"/>
      <c r="G38" s="1116"/>
      <c r="H38" s="1116"/>
      <c r="I38" s="1116"/>
      <c r="J38" s="1116"/>
      <c r="K38" s="1116"/>
      <c r="L38" s="1116"/>
      <c r="M38" s="1116"/>
      <c r="N38" s="1116"/>
      <c r="O38" s="1116"/>
      <c r="P38" s="1113"/>
      <c r="Q38" s="1113"/>
      <c r="R38" s="1113"/>
      <c r="S38" s="1113"/>
    </row>
    <row r="39" spans="1:19">
      <c r="A39" s="1116" t="s">
        <v>2024</v>
      </c>
      <c r="B39" s="1116"/>
      <c r="C39" s="1116"/>
      <c r="D39" s="1116"/>
      <c r="E39" s="1116"/>
      <c r="F39" s="1116"/>
      <c r="G39" s="1116"/>
      <c r="H39" s="1116"/>
      <c r="I39" s="1116"/>
      <c r="J39" s="1116"/>
      <c r="K39" s="1116"/>
      <c r="L39" s="1116"/>
      <c r="M39" s="1116"/>
      <c r="N39" s="1116"/>
      <c r="O39" s="1116"/>
      <c r="P39" s="1113"/>
      <c r="Q39" s="1113"/>
      <c r="R39" s="1113"/>
      <c r="S39" s="1113"/>
    </row>
    <row r="40" spans="1:19">
      <c r="A40" s="1116" t="s">
        <v>1951</v>
      </c>
      <c r="B40" s="1116"/>
      <c r="C40" s="1116"/>
      <c r="D40" s="1116"/>
      <c r="E40" s="1116"/>
      <c r="F40" s="1116"/>
      <c r="G40" s="1116"/>
      <c r="H40" s="1116"/>
      <c r="I40" s="1116"/>
      <c r="J40" s="1116"/>
      <c r="K40" s="1116"/>
      <c r="L40" s="1116"/>
      <c r="M40" s="1116"/>
      <c r="N40" s="1116"/>
      <c r="O40" s="1116"/>
      <c r="P40" s="1113"/>
      <c r="Q40" s="1113"/>
      <c r="R40" s="1113"/>
      <c r="S40" s="1113"/>
    </row>
    <row r="41" spans="1:19">
      <c r="A41" s="1116" t="s">
        <v>1952</v>
      </c>
      <c r="B41" s="1116"/>
      <c r="C41" s="1116"/>
      <c r="D41" s="1116"/>
      <c r="E41" s="1116"/>
      <c r="F41" s="1116"/>
      <c r="G41" s="1116"/>
      <c r="H41" s="1116"/>
      <c r="I41" s="1116"/>
      <c r="J41" s="1116"/>
      <c r="K41" s="1116"/>
      <c r="L41" s="1116"/>
      <c r="M41" s="1116"/>
      <c r="N41" s="1116"/>
      <c r="O41" s="1116"/>
      <c r="P41" s="1113"/>
      <c r="Q41" s="1113"/>
      <c r="R41" s="1113"/>
      <c r="S41" s="1113"/>
    </row>
    <row r="42" spans="1:19">
      <c r="A42" s="1116" t="s">
        <v>1953</v>
      </c>
      <c r="B42" s="1116"/>
      <c r="C42" s="1116"/>
      <c r="D42" s="1116"/>
      <c r="E42" s="1116"/>
      <c r="F42" s="1116"/>
      <c r="G42" s="1116"/>
      <c r="H42" s="1116"/>
      <c r="I42" s="1116"/>
      <c r="J42" s="1116"/>
      <c r="K42" s="1116"/>
      <c r="L42" s="1116"/>
      <c r="M42" s="1116"/>
      <c r="N42" s="1116"/>
      <c r="O42" s="1116"/>
      <c r="P42" s="1113"/>
      <c r="Q42" s="1113"/>
      <c r="R42" s="1113"/>
      <c r="S42" s="1113"/>
    </row>
    <row r="43" spans="1:1">
      <c r="A43" t="s">
        <v>2025</v>
      </c>
    </row>
    <row r="44" spans="1:1">
      <c r="A44" t="s">
        <v>2026</v>
      </c>
    </row>
    <row r="45" spans="1:1">
      <c r="A45" t="s">
        <v>1956</v>
      </c>
    </row>
    <row r="46" spans="1:1">
      <c r="A46" t="s">
        <v>1957</v>
      </c>
    </row>
    <row r="47" spans="1:1">
      <c r="A47" t="s">
        <v>2027</v>
      </c>
    </row>
    <row r="48" spans="1:1">
      <c r="A48" t="s">
        <v>2028</v>
      </c>
    </row>
    <row r="49" spans="1:1">
      <c r="A49" t="s">
        <v>2029</v>
      </c>
    </row>
    <row r="50" spans="1:1">
      <c r="A50" t="s">
        <v>2030</v>
      </c>
    </row>
    <row r="51" spans="1:1">
      <c r="A51" t="s">
        <v>1963</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C18" sqref="C18"/>
    </sheetView>
  </sheetViews>
  <sheetFormatPr defaultColWidth="9" defaultRowHeight="14.25" outlineLevelCol="4"/>
  <cols>
    <col min="2" max="2" width="55.5" customWidth="1"/>
    <col min="3" max="3" width="40.875" customWidth="1"/>
  </cols>
  <sheetData>
    <row r="1" ht="22.5" spans="1:5">
      <c r="A1" s="1087" t="s">
        <v>2031</v>
      </c>
      <c r="B1" s="1087"/>
      <c r="C1" s="1087"/>
      <c r="D1" s="1087"/>
      <c r="E1" s="565" t="s">
        <v>99</v>
      </c>
    </row>
    <row r="2" ht="28.5" spans="1:4">
      <c r="A2" s="1088" t="s">
        <v>1965</v>
      </c>
      <c r="B2" s="1088" t="s">
        <v>1966</v>
      </c>
      <c r="C2" s="1089" t="s">
        <v>1674</v>
      </c>
      <c r="D2" s="1088" t="s">
        <v>1967</v>
      </c>
    </row>
    <row r="3" spans="1:4">
      <c r="A3" s="1090">
        <v>1</v>
      </c>
      <c r="B3" s="1091" t="s">
        <v>2032</v>
      </c>
      <c r="C3" s="1091" t="s">
        <v>2033</v>
      </c>
      <c r="D3" s="1090">
        <v>2</v>
      </c>
    </row>
    <row r="4" ht="36" customHeight="1" spans="1:4">
      <c r="A4" s="1090">
        <v>2</v>
      </c>
      <c r="B4" s="1091" t="s">
        <v>1970</v>
      </c>
      <c r="C4" s="1091" t="s">
        <v>1971</v>
      </c>
      <c r="D4" s="1090">
        <v>7</v>
      </c>
    </row>
    <row r="5" spans="1:4">
      <c r="A5" s="1090">
        <v>3</v>
      </c>
      <c r="B5" s="1091" t="s">
        <v>1972</v>
      </c>
      <c r="C5" s="1091" t="s">
        <v>1973</v>
      </c>
      <c r="D5" s="1090">
        <v>1</v>
      </c>
    </row>
    <row r="6" spans="1:4">
      <c r="A6" s="1090">
        <v>4</v>
      </c>
      <c r="B6" s="1091" t="s">
        <v>1974</v>
      </c>
      <c r="C6" s="1091" t="s">
        <v>1975</v>
      </c>
      <c r="D6" s="1090">
        <v>1</v>
      </c>
    </row>
    <row r="7" ht="66" customHeight="1" spans="1:4">
      <c r="A7" s="1090">
        <v>5</v>
      </c>
      <c r="B7" s="1091" t="s">
        <v>1976</v>
      </c>
      <c r="C7" s="1091" t="s">
        <v>2034</v>
      </c>
      <c r="D7" s="1090">
        <v>17</v>
      </c>
    </row>
    <row r="8" ht="28.5" spans="1:4">
      <c r="A8" s="1090">
        <v>6</v>
      </c>
      <c r="B8" s="1091" t="s">
        <v>1978</v>
      </c>
      <c r="C8" s="1091" t="s">
        <v>2035</v>
      </c>
      <c r="D8" s="1090">
        <v>8</v>
      </c>
    </row>
    <row r="9" ht="53" customHeight="1" spans="1:4">
      <c r="A9" s="1090">
        <v>7</v>
      </c>
      <c r="B9" s="1091" t="s">
        <v>1980</v>
      </c>
      <c r="C9" s="1091" t="s">
        <v>2036</v>
      </c>
      <c r="D9" s="1090">
        <v>15</v>
      </c>
    </row>
    <row r="10" ht="42.75" spans="1:4">
      <c r="A10" s="1090">
        <v>8</v>
      </c>
      <c r="B10" s="1091" t="s">
        <v>1982</v>
      </c>
      <c r="C10" s="1091" t="s">
        <v>2037</v>
      </c>
      <c r="D10" s="1090">
        <v>10</v>
      </c>
    </row>
    <row r="11" ht="24" customHeight="1" spans="1:4">
      <c r="A11" s="1090">
        <v>9</v>
      </c>
      <c r="B11" s="1091" t="s">
        <v>1984</v>
      </c>
      <c r="C11" s="1091" t="s">
        <v>1985</v>
      </c>
      <c r="D11" s="1090">
        <v>2</v>
      </c>
    </row>
    <row r="12" ht="22" customHeight="1" spans="1:4">
      <c r="A12" s="1090">
        <v>10</v>
      </c>
      <c r="B12" s="1091" t="s">
        <v>1986</v>
      </c>
      <c r="C12" s="1091" t="s">
        <v>2038</v>
      </c>
      <c r="D12" s="1090">
        <v>3</v>
      </c>
    </row>
    <row r="13" ht="48" customHeight="1" spans="1:4">
      <c r="A13" s="1090">
        <v>11</v>
      </c>
      <c r="B13" s="1091" t="s">
        <v>1988</v>
      </c>
      <c r="C13" s="1091" t="s">
        <v>2039</v>
      </c>
      <c r="D13" s="1090">
        <v>8</v>
      </c>
    </row>
    <row r="14" ht="270.75" spans="1:4">
      <c r="A14" s="1090">
        <v>12</v>
      </c>
      <c r="B14" s="1091" t="s">
        <v>2040</v>
      </c>
      <c r="C14" s="1091" t="s">
        <v>2041</v>
      </c>
      <c r="D14" s="1090">
        <v>76</v>
      </c>
    </row>
    <row r="15" spans="1:4">
      <c r="A15" s="1092"/>
      <c r="B15" s="1092"/>
      <c r="C15" s="1092"/>
      <c r="D15" s="109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9" t="s">
        <v>95</v>
      </c>
      <c r="B1" s="1049"/>
      <c r="C1" s="1049"/>
      <c r="D1" s="1049"/>
      <c r="E1" s="1049"/>
      <c r="F1" s="1049"/>
      <c r="G1" s="1050"/>
      <c r="H1" s="1050"/>
      <c r="I1" s="1053"/>
    </row>
    <row r="2" ht="18.75" spans="1:9">
      <c r="A2" s="1051" t="s">
        <v>216</v>
      </c>
      <c r="B2" s="1051"/>
      <c r="C2" s="1051"/>
      <c r="D2" s="1051"/>
      <c r="E2" s="1051"/>
      <c r="F2" s="1051"/>
      <c r="G2" s="1052"/>
      <c r="H2" s="1052"/>
      <c r="I2" s="1053"/>
    </row>
    <row r="3" ht="18.75" spans="1:9">
      <c r="A3" s="1053"/>
      <c r="B3" s="1051"/>
      <c r="C3" s="1051"/>
      <c r="D3" s="1051"/>
      <c r="E3" s="1051"/>
      <c r="F3" s="1051"/>
      <c r="G3" s="1051"/>
      <c r="H3" s="1051"/>
      <c r="I3" s="1053"/>
    </row>
    <row r="4" spans="1:9">
      <c r="A4" s="1054" t="s">
        <v>1992</v>
      </c>
      <c r="B4" s="1054"/>
      <c r="C4" s="1054"/>
      <c r="D4" s="1054"/>
      <c r="E4" s="1054"/>
      <c r="F4" s="1054"/>
      <c r="G4" s="1055"/>
      <c r="H4" s="1055"/>
      <c r="I4" s="1053"/>
    </row>
    <row r="5" s="1048" customFormat="1" ht="30" customHeight="1" spans="1:9">
      <c r="A5" s="1056" t="s">
        <v>2042</v>
      </c>
      <c r="B5" s="1057" t="s">
        <v>2043</v>
      </c>
      <c r="C5" s="1058"/>
      <c r="D5" s="1058"/>
      <c r="E5" s="1058"/>
      <c r="F5" s="1058"/>
      <c r="G5" s="1058"/>
      <c r="H5" s="1059" t="s">
        <v>2044</v>
      </c>
      <c r="I5" s="1082"/>
    </row>
    <row r="6" s="1048" customFormat="1" ht="18.75" spans="1:9">
      <c r="A6" s="1060" t="s">
        <v>2045</v>
      </c>
      <c r="B6" s="1060" t="s">
        <v>1674</v>
      </c>
      <c r="C6" s="1061" t="s">
        <v>2046</v>
      </c>
      <c r="D6" s="1061" t="s">
        <v>2047</v>
      </c>
      <c r="E6" s="1061" t="s">
        <v>2048</v>
      </c>
      <c r="F6" s="1061" t="s">
        <v>2049</v>
      </c>
      <c r="G6" s="1061" t="s">
        <v>2050</v>
      </c>
      <c r="H6" s="1062" t="s">
        <v>2051</v>
      </c>
      <c r="I6" s="1083" t="s">
        <v>2052</v>
      </c>
    </row>
    <row r="7" s="1048" customFormat="1" ht="56" customHeight="1" spans="1:9">
      <c r="A7" s="1063" t="s">
        <v>2053</v>
      </c>
      <c r="B7" s="1064" t="s">
        <v>2054</v>
      </c>
      <c r="C7" s="1065">
        <v>47.3</v>
      </c>
      <c r="D7" s="1065">
        <v>45.1</v>
      </c>
      <c r="E7" s="1065">
        <v>43.8</v>
      </c>
      <c r="F7" s="1065">
        <v>41.9</v>
      </c>
      <c r="G7" s="1065">
        <v>40.5</v>
      </c>
      <c r="H7" s="1066">
        <v>39.8</v>
      </c>
      <c r="I7" s="1084" t="s">
        <v>251</v>
      </c>
    </row>
    <row r="8" s="1048" customFormat="1" ht="27" customHeight="1" spans="1:9">
      <c r="A8" s="1063" t="s">
        <v>2053</v>
      </c>
      <c r="B8" s="1064" t="s">
        <v>1904</v>
      </c>
      <c r="C8" s="1067">
        <v>50.8</v>
      </c>
      <c r="D8" s="1067">
        <v>49</v>
      </c>
      <c r="E8" s="1067">
        <v>46.9</v>
      </c>
      <c r="F8" s="1067">
        <v>45.9</v>
      </c>
      <c r="G8" s="1067">
        <v>45.2</v>
      </c>
      <c r="H8" s="1068">
        <v>44.4</v>
      </c>
      <c r="I8" s="1084" t="s">
        <v>251</v>
      </c>
    </row>
    <row r="9" s="1048" customFormat="1" ht="30" customHeight="1" spans="1:9">
      <c r="A9" s="1063" t="s">
        <v>2053</v>
      </c>
      <c r="B9" s="1064" t="s">
        <v>750</v>
      </c>
      <c r="C9" s="1069">
        <v>38.8</v>
      </c>
      <c r="D9" s="1069">
        <v>36.8</v>
      </c>
      <c r="E9" s="1069">
        <v>34.7</v>
      </c>
      <c r="F9" s="1069">
        <v>32.7</v>
      </c>
      <c r="G9" s="1069">
        <v>30.6</v>
      </c>
      <c r="H9" s="1069">
        <v>28.7</v>
      </c>
      <c r="I9" s="1085">
        <v>26.6</v>
      </c>
    </row>
    <row r="10" s="1048" customFormat="1" ht="27" customHeight="1" spans="1:9">
      <c r="A10" s="1063" t="s">
        <v>2053</v>
      </c>
      <c r="B10" s="1064" t="s">
        <v>1905</v>
      </c>
      <c r="C10" s="1069">
        <v>41.8</v>
      </c>
      <c r="D10" s="1069">
        <v>39.8</v>
      </c>
      <c r="E10" s="1069">
        <v>37.7</v>
      </c>
      <c r="F10" s="1069">
        <v>35.7</v>
      </c>
      <c r="G10" s="1069">
        <v>33.6</v>
      </c>
      <c r="H10" s="1069">
        <v>31.7</v>
      </c>
      <c r="I10" s="1085">
        <v>29.6</v>
      </c>
    </row>
    <row r="11" s="1048" customFormat="1" ht="42" customHeight="1" spans="1:9">
      <c r="A11" s="1063" t="s">
        <v>2053</v>
      </c>
      <c r="B11" s="1064" t="s">
        <v>2055</v>
      </c>
      <c r="C11" s="1069">
        <v>45.8</v>
      </c>
      <c r="D11" s="1069">
        <v>43.8</v>
      </c>
      <c r="E11" s="1069">
        <v>41.7</v>
      </c>
      <c r="F11" s="1069">
        <v>39.7</v>
      </c>
      <c r="G11" s="1069">
        <v>37.6</v>
      </c>
      <c r="H11" s="1069">
        <v>35.7</v>
      </c>
      <c r="I11" s="1085">
        <v>33.6</v>
      </c>
    </row>
    <row r="12" s="1048" customFormat="1" ht="24" customHeight="1" spans="1:9">
      <c r="A12" s="1063" t="s">
        <v>2053</v>
      </c>
      <c r="B12" s="1064" t="s">
        <v>748</v>
      </c>
      <c r="C12" s="1070">
        <v>45.8</v>
      </c>
      <c r="D12" s="1070">
        <v>43.8</v>
      </c>
      <c r="E12" s="1070">
        <v>41.7</v>
      </c>
      <c r="F12" s="1070" t="s">
        <v>251</v>
      </c>
      <c r="G12" s="1071" t="s">
        <v>251</v>
      </c>
      <c r="H12" s="1071" t="s">
        <v>251</v>
      </c>
      <c r="I12" s="1086" t="s">
        <v>251</v>
      </c>
    </row>
    <row r="13" spans="1:9">
      <c r="A13" s="1072" t="s">
        <v>2056</v>
      </c>
      <c r="B13" s="1072"/>
      <c r="C13" s="1072"/>
      <c r="D13" s="1072"/>
      <c r="E13" s="1072"/>
      <c r="F13" s="1073" t="s">
        <v>2057</v>
      </c>
      <c r="G13" s="1072"/>
      <c r="H13" s="1047"/>
      <c r="I13" s="1047"/>
    </row>
    <row r="14" spans="1:9">
      <c r="A14" s="1026" t="s">
        <v>2058</v>
      </c>
      <c r="B14" s="1026"/>
      <c r="C14" s="1026"/>
      <c r="D14" s="1026"/>
      <c r="E14" s="1026"/>
      <c r="F14" s="1026"/>
      <c r="G14" s="1026"/>
      <c r="H14" s="1027"/>
      <c r="I14" s="1027"/>
    </row>
    <row r="15" spans="1:9">
      <c r="A15" s="1047" t="s">
        <v>2059</v>
      </c>
      <c r="B15" s="1047"/>
      <c r="C15" s="1047"/>
      <c r="D15" s="1047"/>
      <c r="E15" s="1047"/>
      <c r="F15" s="1047"/>
      <c r="G15" s="1047"/>
      <c r="H15" s="1047"/>
      <c r="I15" s="1047"/>
    </row>
    <row r="16" spans="1:9">
      <c r="A16" s="1047" t="s">
        <v>2060</v>
      </c>
      <c r="B16" s="1047"/>
      <c r="C16" s="1047"/>
      <c r="D16" s="1047"/>
      <c r="E16" s="1047"/>
      <c r="F16" s="1047"/>
      <c r="G16" s="1047"/>
      <c r="H16" s="1047"/>
      <c r="I16" s="1047"/>
    </row>
    <row r="17" ht="36" customHeight="1" spans="1:9">
      <c r="A17" s="1074" t="s">
        <v>2061</v>
      </c>
      <c r="B17" s="1074"/>
      <c r="C17" s="1074"/>
      <c r="D17" s="1074"/>
      <c r="E17" s="1074"/>
      <c r="F17" s="1074"/>
      <c r="G17" s="1074"/>
      <c r="H17" s="1047"/>
      <c r="I17" s="1047"/>
    </row>
    <row r="18" ht="15" customHeight="1" spans="1:9">
      <c r="A18" s="1075" t="s">
        <v>2062</v>
      </c>
      <c r="B18" s="1075"/>
      <c r="C18" s="1075"/>
      <c r="D18" s="1075"/>
      <c r="E18" s="1075"/>
      <c r="F18" s="1075"/>
      <c r="G18" s="1075"/>
      <c r="H18" s="1047"/>
      <c r="I18" s="1047"/>
    </row>
    <row r="19" spans="1:9">
      <c r="A19" s="1076" t="s">
        <v>2063</v>
      </c>
      <c r="B19" s="1076"/>
      <c r="C19" s="1076"/>
      <c r="D19" s="1076"/>
      <c r="E19" s="1076"/>
      <c r="F19" s="1076"/>
      <c r="G19" s="1076"/>
      <c r="H19" s="1047"/>
      <c r="I19" s="1047"/>
    </row>
    <row r="20" spans="1:9">
      <c r="A20" s="1076" t="s">
        <v>2064</v>
      </c>
      <c r="B20" s="1076"/>
      <c r="C20" s="1076"/>
      <c r="D20" s="1076"/>
      <c r="E20" s="1076"/>
      <c r="F20" s="1076"/>
      <c r="G20" s="1076"/>
      <c r="H20" s="1047"/>
      <c r="I20" s="1047"/>
    </row>
    <row r="21" spans="1:9">
      <c r="A21" s="1076" t="s">
        <v>2065</v>
      </c>
      <c r="B21" s="1047"/>
      <c r="C21" s="1047"/>
      <c r="D21" s="1047"/>
      <c r="E21" s="1047"/>
      <c r="F21" s="1047"/>
      <c r="G21" s="1047"/>
      <c r="H21" s="1047"/>
      <c r="I21" s="1047"/>
    </row>
    <row r="22" spans="1:9">
      <c r="A22" s="1077" t="s">
        <v>2066</v>
      </c>
      <c r="B22" s="1035"/>
      <c r="C22" s="1035"/>
      <c r="D22" s="1035"/>
      <c r="E22" s="1035"/>
      <c r="F22" s="1035"/>
      <c r="G22" s="1035"/>
      <c r="H22" s="1047"/>
      <c r="I22" s="1047"/>
    </row>
    <row r="23" spans="1:9">
      <c r="A23" s="1075" t="s">
        <v>2067</v>
      </c>
      <c r="B23" s="1075"/>
      <c r="C23" s="1075"/>
      <c r="D23" s="1075"/>
      <c r="E23" s="1075"/>
      <c r="F23" s="1075"/>
      <c r="G23" s="1075"/>
      <c r="H23" s="1047"/>
      <c r="I23" s="1047"/>
    </row>
    <row r="24" spans="1:9">
      <c r="A24" s="1047" t="s">
        <v>2068</v>
      </c>
      <c r="B24" s="1047"/>
      <c r="C24" s="1047"/>
      <c r="D24" s="1047"/>
      <c r="E24" s="1047"/>
      <c r="F24" s="1047"/>
      <c r="G24" s="1047"/>
      <c r="H24" s="1078"/>
      <c r="I24" s="1078"/>
    </row>
    <row r="25" spans="1:9">
      <c r="A25" s="1047" t="s">
        <v>2069</v>
      </c>
      <c r="B25" s="1047"/>
      <c r="C25" s="1047"/>
      <c r="D25" s="1047"/>
      <c r="E25" s="1047"/>
      <c r="F25" s="1047"/>
      <c r="G25" s="1047"/>
      <c r="H25" s="1078"/>
      <c r="I25" s="1078"/>
    </row>
    <row r="26" spans="1:9">
      <c r="A26" s="1047" t="s">
        <v>2070</v>
      </c>
      <c r="B26" s="1047"/>
      <c r="C26" s="1047"/>
      <c r="D26" s="1047"/>
      <c r="E26" s="1047"/>
      <c r="F26" s="1047"/>
      <c r="G26" s="1047"/>
      <c r="H26" s="1078"/>
      <c r="I26" s="1078"/>
    </row>
    <row r="27" spans="1:9">
      <c r="A27" s="1079" t="s">
        <v>2071</v>
      </c>
      <c r="B27" s="1079"/>
      <c r="C27" s="1079"/>
      <c r="D27" s="1079"/>
      <c r="E27" s="1079"/>
      <c r="F27" s="1079"/>
      <c r="G27" s="1079"/>
      <c r="H27" s="1078"/>
      <c r="I27" s="1078"/>
    </row>
    <row r="28" spans="1:9">
      <c r="A28" s="1080" t="s">
        <v>2072</v>
      </c>
      <c r="B28" s="1080"/>
      <c r="C28" s="1080"/>
      <c r="D28" s="1080"/>
      <c r="E28" s="1080"/>
      <c r="F28" s="1080"/>
      <c r="G28" s="1080"/>
      <c r="H28" s="1078"/>
      <c r="I28" s="1078"/>
    </row>
    <row r="29" spans="1:9">
      <c r="A29" s="1080" t="s">
        <v>2073</v>
      </c>
      <c r="B29" s="1080"/>
      <c r="C29" s="1080"/>
      <c r="D29" s="1080"/>
      <c r="E29" s="1080"/>
      <c r="F29" s="1080"/>
      <c r="G29" s="1080"/>
      <c r="H29" s="1078"/>
      <c r="I29" s="1078"/>
    </row>
    <row r="30" spans="1:9">
      <c r="A30" s="1080" t="s">
        <v>2074</v>
      </c>
      <c r="B30" s="1035"/>
      <c r="C30" s="1035"/>
      <c r="D30" s="1035"/>
      <c r="E30" s="1035"/>
      <c r="F30" s="1035"/>
      <c r="G30" s="1035"/>
      <c r="H30" s="1078"/>
      <c r="I30" s="1078"/>
    </row>
    <row r="31" spans="1:9">
      <c r="A31" s="1080" t="s">
        <v>2075</v>
      </c>
      <c r="B31" s="1035"/>
      <c r="C31" s="1035"/>
      <c r="D31" s="1035"/>
      <c r="E31" s="1035"/>
      <c r="F31" s="1035"/>
      <c r="G31" s="1035"/>
      <c r="H31" s="1078"/>
      <c r="I31" s="1078"/>
    </row>
    <row r="32" spans="1:9">
      <c r="A32" s="1080" t="s">
        <v>2076</v>
      </c>
      <c r="B32" s="1035"/>
      <c r="C32" s="1035"/>
      <c r="D32" s="1035"/>
      <c r="E32" s="1035"/>
      <c r="F32" s="1035"/>
      <c r="G32" s="1035"/>
      <c r="H32" s="1078"/>
      <c r="I32" s="1078"/>
    </row>
    <row r="33" spans="1:9">
      <c r="A33" s="1081" t="s">
        <v>2077</v>
      </c>
      <c r="B33" s="1035"/>
      <c r="C33" s="1035"/>
      <c r="D33" s="1035"/>
      <c r="E33" s="1035"/>
      <c r="F33" s="1035"/>
      <c r="G33" s="1035"/>
      <c r="H33" s="1078"/>
      <c r="I33" s="107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7" sqref="C7:G1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6" t="s">
        <v>95</v>
      </c>
      <c r="B1" s="1006"/>
      <c r="C1" s="1006"/>
      <c r="D1" s="1006"/>
      <c r="E1" s="1006"/>
      <c r="F1" s="1006"/>
      <c r="G1" s="1006"/>
      <c r="H1" s="1007"/>
      <c r="I1" s="1007"/>
      <c r="J1" s="1007"/>
    </row>
    <row r="2" ht="18.75" spans="1:10">
      <c r="A2" s="1008" t="s">
        <v>216</v>
      </c>
      <c r="B2" s="1008"/>
      <c r="C2" s="1008"/>
      <c r="D2" s="1008"/>
      <c r="E2" s="1008"/>
      <c r="F2" s="1008"/>
      <c r="G2" s="1008"/>
      <c r="H2" s="1009"/>
      <c r="I2" s="1009"/>
      <c r="J2" s="1009"/>
    </row>
    <row r="3" ht="18.75" spans="1:10">
      <c r="A3" s="1010"/>
      <c r="B3" s="1010"/>
      <c r="C3" s="1008"/>
      <c r="D3" s="1008"/>
      <c r="E3" s="1008"/>
      <c r="F3" s="1008"/>
      <c r="G3" s="1008"/>
      <c r="H3" s="1008"/>
      <c r="I3" s="1008"/>
      <c r="J3" s="1008"/>
    </row>
    <row r="4" spans="1:10">
      <c r="A4" s="1011" t="s">
        <v>217</v>
      </c>
      <c r="B4" s="1011"/>
      <c r="C4" s="1011"/>
      <c r="D4" s="1011"/>
      <c r="E4" s="1011"/>
      <c r="F4" s="1011"/>
      <c r="G4" s="1011"/>
      <c r="H4" s="1012"/>
      <c r="I4" s="1012"/>
      <c r="J4" s="1012"/>
    </row>
    <row r="5" ht="33.75" spans="1:10">
      <c r="A5" s="1013"/>
      <c r="B5" s="1013"/>
      <c r="C5" s="1013"/>
      <c r="D5" s="1014" t="s">
        <v>2078</v>
      </c>
      <c r="E5" s="1013"/>
      <c r="F5" s="1013"/>
      <c r="G5" s="1013"/>
      <c r="H5" s="1013"/>
      <c r="I5" s="57" t="s">
        <v>99</v>
      </c>
      <c r="J5" s="1036"/>
    </row>
    <row r="6" spans="1:10">
      <c r="A6" s="1013"/>
      <c r="B6" s="1013"/>
      <c r="C6" s="1013"/>
      <c r="D6" s="1013" t="s">
        <v>2079</v>
      </c>
      <c r="E6" s="1013"/>
      <c r="F6" s="1013"/>
      <c r="G6" s="1013"/>
      <c r="H6" s="1013"/>
      <c r="I6" s="1013"/>
      <c r="J6" s="1037"/>
    </row>
    <row r="7" spans="1:10">
      <c r="A7" s="1015" t="s">
        <v>2080</v>
      </c>
      <c r="B7" s="1015" t="s">
        <v>2081</v>
      </c>
      <c r="C7" s="1016" t="s">
        <v>2082</v>
      </c>
      <c r="D7" s="1017" t="s">
        <v>2083</v>
      </c>
      <c r="E7" s="1017" t="s">
        <v>2084</v>
      </c>
      <c r="F7" s="1017" t="s">
        <v>2085</v>
      </c>
      <c r="G7" s="1017" t="s">
        <v>2086</v>
      </c>
      <c r="H7" s="1017" t="s">
        <v>2087</v>
      </c>
      <c r="I7" s="1017" t="s">
        <v>1681</v>
      </c>
      <c r="J7" s="1037"/>
    </row>
    <row r="8" ht="23.25" customHeight="1" spans="1:10">
      <c r="A8" s="1018" t="s">
        <v>2088</v>
      </c>
      <c r="B8" s="1019" t="s">
        <v>2089</v>
      </c>
      <c r="C8" s="1020">
        <v>40.3</v>
      </c>
      <c r="D8" s="1020">
        <v>39.8</v>
      </c>
      <c r="E8" s="1020">
        <v>39.8</v>
      </c>
      <c r="F8" s="1020">
        <v>37.3</v>
      </c>
      <c r="G8" s="1020">
        <v>36.8</v>
      </c>
      <c r="H8" s="1021" t="s">
        <v>2090</v>
      </c>
      <c r="I8" s="1038" t="s">
        <v>2091</v>
      </c>
      <c r="J8" s="1039"/>
    </row>
    <row r="9" ht="22.5" customHeight="1" spans="1:10">
      <c r="A9" s="1022" t="s">
        <v>2092</v>
      </c>
      <c r="B9" s="1019" t="s">
        <v>2089</v>
      </c>
      <c r="C9" s="1023">
        <v>41.3</v>
      </c>
      <c r="D9" s="1023">
        <v>40.8</v>
      </c>
      <c r="E9" s="1023">
        <v>40.8</v>
      </c>
      <c r="F9" s="1023">
        <v>38.3</v>
      </c>
      <c r="G9" s="1023">
        <v>38.3</v>
      </c>
      <c r="H9" s="1021" t="s">
        <v>2090</v>
      </c>
      <c r="I9" s="1040" t="s">
        <v>2091</v>
      </c>
      <c r="J9" s="1039"/>
    </row>
    <row r="10" ht="27" customHeight="1" spans="1:10">
      <c r="A10" s="1022" t="s">
        <v>2093</v>
      </c>
      <c r="B10" s="1019" t="s">
        <v>2089</v>
      </c>
      <c r="C10" s="1023">
        <v>41.3</v>
      </c>
      <c r="D10" s="1023">
        <v>40.8</v>
      </c>
      <c r="E10" s="1023">
        <v>40.8</v>
      </c>
      <c r="F10" s="1023">
        <v>38.3</v>
      </c>
      <c r="G10" s="1023">
        <v>37.8</v>
      </c>
      <c r="H10" s="1021" t="s">
        <v>2090</v>
      </c>
      <c r="I10" s="1041" t="s">
        <v>2091</v>
      </c>
      <c r="J10" s="1039"/>
    </row>
    <row r="11" ht="25.5" customHeight="1" spans="1:10">
      <c r="A11" s="1022" t="s">
        <v>2094</v>
      </c>
      <c r="B11" s="1019" t="s">
        <v>2089</v>
      </c>
      <c r="C11" s="1023">
        <v>40.3</v>
      </c>
      <c r="D11" s="1023">
        <v>39.3</v>
      </c>
      <c r="E11" s="1023">
        <v>39.3</v>
      </c>
      <c r="F11" s="1023">
        <v>37.8</v>
      </c>
      <c r="G11" s="1023">
        <v>37.3</v>
      </c>
      <c r="H11" s="1021" t="s">
        <v>2090</v>
      </c>
      <c r="I11" s="1040" t="s">
        <v>2095</v>
      </c>
      <c r="J11" s="1042"/>
    </row>
    <row r="12" ht="30.75" customHeight="1" spans="1:10">
      <c r="A12" s="1022" t="s">
        <v>2096</v>
      </c>
      <c r="B12" s="1019" t="s">
        <v>2089</v>
      </c>
      <c r="C12" s="1023">
        <v>40.3</v>
      </c>
      <c r="D12" s="1023">
        <v>40.3</v>
      </c>
      <c r="E12" s="1023">
        <v>39.8</v>
      </c>
      <c r="F12" s="1023">
        <v>39.8</v>
      </c>
      <c r="G12" s="1023">
        <v>39.8</v>
      </c>
      <c r="H12" s="1021" t="s">
        <v>2090</v>
      </c>
      <c r="I12" s="1041" t="s">
        <v>2091</v>
      </c>
      <c r="J12" s="1039"/>
    </row>
    <row r="13" ht="18" customHeight="1" spans="1:10">
      <c r="A13" s="1024" t="s">
        <v>644</v>
      </c>
      <c r="B13" s="1019" t="s">
        <v>2089</v>
      </c>
      <c r="C13" s="1019" t="s">
        <v>2089</v>
      </c>
      <c r="D13" s="1019" t="s">
        <v>2089</v>
      </c>
      <c r="E13" s="1019" t="s">
        <v>2089</v>
      </c>
      <c r="F13" s="1019" t="s">
        <v>2089</v>
      </c>
      <c r="G13" s="1019" t="s">
        <v>2089</v>
      </c>
      <c r="H13" s="1021" t="s">
        <v>2097</v>
      </c>
      <c r="I13" s="1040" t="s">
        <v>2091</v>
      </c>
      <c r="J13" s="1039"/>
    </row>
    <row r="14" ht="28.5" customHeight="1" spans="1:10">
      <c r="A14" s="1024" t="s">
        <v>430</v>
      </c>
      <c r="B14" s="1019" t="s">
        <v>2089</v>
      </c>
      <c r="C14" s="1019" t="s">
        <v>2089</v>
      </c>
      <c r="D14" s="1019" t="s">
        <v>2089</v>
      </c>
      <c r="E14" s="1019" t="s">
        <v>2089</v>
      </c>
      <c r="F14" s="1019" t="s">
        <v>2089</v>
      </c>
      <c r="G14" s="1019" t="s">
        <v>2089</v>
      </c>
      <c r="H14" s="1021" t="s">
        <v>2090</v>
      </c>
      <c r="I14" s="1041" t="s">
        <v>2091</v>
      </c>
      <c r="J14" s="1039"/>
    </row>
    <row r="15" ht="28.5" customHeight="1" spans="1:10">
      <c r="A15" s="1024" t="s">
        <v>708</v>
      </c>
      <c r="B15" s="1019" t="s">
        <v>2089</v>
      </c>
      <c r="C15" s="1019" t="s">
        <v>2089</v>
      </c>
      <c r="D15" s="1019" t="s">
        <v>2089</v>
      </c>
      <c r="E15" s="1019" t="s">
        <v>2089</v>
      </c>
      <c r="F15" s="1019" t="s">
        <v>2089</v>
      </c>
      <c r="G15" s="1019" t="s">
        <v>2089</v>
      </c>
      <c r="H15" s="1021"/>
      <c r="I15" s="1040" t="s">
        <v>2091</v>
      </c>
      <c r="J15" s="1039"/>
    </row>
    <row r="16" ht="25.5" customHeight="1" spans="1:10">
      <c r="A16" s="1024" t="s">
        <v>345</v>
      </c>
      <c r="B16" s="1019" t="s">
        <v>2089</v>
      </c>
      <c r="C16" s="1019" t="s">
        <v>2089</v>
      </c>
      <c r="D16" s="1019" t="s">
        <v>2089</v>
      </c>
      <c r="E16" s="1019" t="s">
        <v>2089</v>
      </c>
      <c r="F16" s="1019" t="s">
        <v>2089</v>
      </c>
      <c r="G16" s="1019" t="s">
        <v>2089</v>
      </c>
      <c r="H16" s="1021" t="s">
        <v>2098</v>
      </c>
      <c r="I16" s="1040" t="s">
        <v>2091</v>
      </c>
      <c r="J16" s="1039"/>
    </row>
    <row r="17" ht="20.25" customHeight="1" spans="1:10">
      <c r="A17" s="1024" t="s">
        <v>668</v>
      </c>
      <c r="B17" s="1019" t="s">
        <v>2089</v>
      </c>
      <c r="C17" s="1019" t="s">
        <v>2089</v>
      </c>
      <c r="D17" s="1019" t="s">
        <v>2089</v>
      </c>
      <c r="E17" s="1019" t="s">
        <v>2089</v>
      </c>
      <c r="F17" s="1019" t="s">
        <v>2089</v>
      </c>
      <c r="G17" s="1019" t="s">
        <v>2089</v>
      </c>
      <c r="H17" s="1021" t="s">
        <v>2098</v>
      </c>
      <c r="I17" s="1043" t="s">
        <v>2099</v>
      </c>
      <c r="J17" s="1039"/>
    </row>
    <row r="18" ht="26.25" customHeight="1" spans="1:10">
      <c r="A18" s="1022" t="s">
        <v>715</v>
      </c>
      <c r="B18" s="1019" t="s">
        <v>2089</v>
      </c>
      <c r="C18" s="1019" t="s">
        <v>2089</v>
      </c>
      <c r="D18" s="1019" t="s">
        <v>2089</v>
      </c>
      <c r="E18" s="1019" t="s">
        <v>2089</v>
      </c>
      <c r="F18" s="1019" t="s">
        <v>2089</v>
      </c>
      <c r="G18" s="1019" t="s">
        <v>2089</v>
      </c>
      <c r="H18" s="1021" t="s">
        <v>2097</v>
      </c>
      <c r="I18" s="1044"/>
      <c r="J18" s="1039"/>
    </row>
    <row r="19" ht="26.25" customHeight="1" spans="1:10">
      <c r="A19" s="1022" t="s">
        <v>323</v>
      </c>
      <c r="B19" s="1019" t="s">
        <v>2089</v>
      </c>
      <c r="C19" s="1019" t="s">
        <v>2089</v>
      </c>
      <c r="D19" s="1019" t="s">
        <v>2089</v>
      </c>
      <c r="E19" s="1019" t="s">
        <v>2089</v>
      </c>
      <c r="F19" s="1019" t="s">
        <v>2089</v>
      </c>
      <c r="G19" s="1019" t="s">
        <v>2089</v>
      </c>
      <c r="H19" s="1021" t="s">
        <v>2098</v>
      </c>
      <c r="I19" s="1044" t="s">
        <v>2100</v>
      </c>
      <c r="J19" s="1039"/>
    </row>
    <row r="20" ht="24" customHeight="1" spans="1:10">
      <c r="A20" s="1022" t="s">
        <v>2101</v>
      </c>
      <c r="B20" s="1019" t="s">
        <v>2089</v>
      </c>
      <c r="C20" s="1019" t="s">
        <v>2089</v>
      </c>
      <c r="D20" s="1019" t="s">
        <v>2089</v>
      </c>
      <c r="E20" s="1019" t="s">
        <v>2089</v>
      </c>
      <c r="F20" s="1019" t="s">
        <v>2089</v>
      </c>
      <c r="G20" s="1019" t="s">
        <v>2089</v>
      </c>
      <c r="H20" s="1025" t="s">
        <v>2102</v>
      </c>
      <c r="I20" s="1045" t="s">
        <v>2103</v>
      </c>
      <c r="J20" s="1039"/>
    </row>
    <row r="21" ht="24" customHeight="1" spans="1:10">
      <c r="A21" s="1022" t="s">
        <v>2104</v>
      </c>
      <c r="B21" s="1019" t="s">
        <v>2089</v>
      </c>
      <c r="C21" s="1019" t="s">
        <v>2089</v>
      </c>
      <c r="D21" s="1019" t="s">
        <v>2089</v>
      </c>
      <c r="E21" s="1019" t="s">
        <v>2089</v>
      </c>
      <c r="F21" s="1019" t="s">
        <v>2089</v>
      </c>
      <c r="G21" s="1019" t="s">
        <v>2089</v>
      </c>
      <c r="H21" s="1025" t="s">
        <v>2105</v>
      </c>
      <c r="I21" s="1045" t="s">
        <v>2106</v>
      </c>
      <c r="J21" s="1039"/>
    </row>
    <row r="22" ht="24" customHeight="1" spans="1:10">
      <c r="A22" s="1022" t="s">
        <v>2107</v>
      </c>
      <c r="B22" s="1019" t="s">
        <v>2089</v>
      </c>
      <c r="C22" s="1019" t="s">
        <v>2089</v>
      </c>
      <c r="D22" s="1019" t="s">
        <v>2089</v>
      </c>
      <c r="E22" s="1019" t="s">
        <v>2089</v>
      </c>
      <c r="F22" s="1019" t="s">
        <v>2089</v>
      </c>
      <c r="G22" s="1019" t="s">
        <v>2089</v>
      </c>
      <c r="H22" s="1025" t="s">
        <v>2105</v>
      </c>
      <c r="I22" s="1045" t="s">
        <v>2106</v>
      </c>
      <c r="J22" s="1039"/>
    </row>
    <row r="23" ht="24" customHeight="1" spans="1:10">
      <c r="A23" s="1022" t="s">
        <v>2108</v>
      </c>
      <c r="B23" s="1019" t="s">
        <v>2089</v>
      </c>
      <c r="C23" s="1019" t="s">
        <v>2089</v>
      </c>
      <c r="D23" s="1019" t="s">
        <v>2089</v>
      </c>
      <c r="E23" s="1019" t="s">
        <v>2089</v>
      </c>
      <c r="F23" s="1019" t="s">
        <v>2089</v>
      </c>
      <c r="G23" s="1019" t="s">
        <v>2089</v>
      </c>
      <c r="H23" s="1025" t="s">
        <v>2105</v>
      </c>
      <c r="I23" s="1045" t="s">
        <v>2106</v>
      </c>
      <c r="J23" s="1039"/>
    </row>
    <row r="24" ht="24" customHeight="1" spans="1:10">
      <c r="A24" s="1022" t="s">
        <v>2109</v>
      </c>
      <c r="B24" s="1019" t="s">
        <v>2089</v>
      </c>
      <c r="C24" s="1019" t="s">
        <v>2089</v>
      </c>
      <c r="D24" s="1019" t="s">
        <v>2089</v>
      </c>
      <c r="E24" s="1019" t="s">
        <v>2089</v>
      </c>
      <c r="F24" s="1019" t="s">
        <v>2089</v>
      </c>
      <c r="G24" s="1019" t="s">
        <v>2089</v>
      </c>
      <c r="H24" s="1025" t="s">
        <v>2105</v>
      </c>
      <c r="I24" s="1045" t="s">
        <v>2106</v>
      </c>
      <c r="J24" s="1039"/>
    </row>
    <row r="25" ht="21.75" customHeight="1" spans="1:10">
      <c r="A25" s="1022" t="s">
        <v>2110</v>
      </c>
      <c r="B25" s="1019" t="s">
        <v>2089</v>
      </c>
      <c r="C25" s="1019" t="s">
        <v>2089</v>
      </c>
      <c r="D25" s="1019" t="s">
        <v>2089</v>
      </c>
      <c r="E25" s="1019" t="s">
        <v>2089</v>
      </c>
      <c r="F25" s="1019" t="s">
        <v>2089</v>
      </c>
      <c r="G25" s="1019" t="s">
        <v>2089</v>
      </c>
      <c r="H25" s="1021" t="s">
        <v>2111</v>
      </c>
      <c r="I25" s="1044"/>
      <c r="J25" s="1039"/>
    </row>
    <row r="26" spans="1:9">
      <c r="A26" s="1026" t="s">
        <v>2112</v>
      </c>
      <c r="B26" s="1026"/>
      <c r="C26" s="1026"/>
      <c r="D26" s="1026"/>
      <c r="E26" s="1026"/>
      <c r="F26" s="1026"/>
      <c r="G26" s="1026"/>
      <c r="H26" s="1026"/>
      <c r="I26" s="1027"/>
    </row>
    <row r="27" spans="1:9">
      <c r="A27" s="1026" t="s">
        <v>2058</v>
      </c>
      <c r="B27" s="1026"/>
      <c r="C27" s="1026"/>
      <c r="D27" s="1026"/>
      <c r="E27" s="1026"/>
      <c r="F27" s="1026"/>
      <c r="G27" s="1026"/>
      <c r="H27" s="1026"/>
      <c r="I27" s="1027"/>
    </row>
    <row r="28" spans="1:9">
      <c r="A28" s="1026" t="s">
        <v>2113</v>
      </c>
      <c r="B28" s="1026"/>
      <c r="C28" s="1026"/>
      <c r="D28" s="1026"/>
      <c r="E28" s="1026"/>
      <c r="F28" s="1026"/>
      <c r="G28" s="1026"/>
      <c r="H28" s="1026"/>
      <c r="I28" s="1027"/>
    </row>
    <row r="29" spans="1:9">
      <c r="A29" s="1026" t="s">
        <v>2114</v>
      </c>
      <c r="B29" s="1026"/>
      <c r="C29" s="1026"/>
      <c r="D29" s="1026"/>
      <c r="E29" s="1026"/>
      <c r="F29" s="1026"/>
      <c r="G29" s="1027"/>
      <c r="H29" s="1026"/>
      <c r="I29" s="1027"/>
    </row>
    <row r="30" spans="1:9">
      <c r="A30" s="1028" t="s">
        <v>2115</v>
      </c>
      <c r="B30" s="1028"/>
      <c r="C30" s="1028"/>
      <c r="D30" s="1028"/>
      <c r="E30" s="1028"/>
      <c r="F30" s="1028"/>
      <c r="G30" s="1028"/>
      <c r="H30" s="1028"/>
      <c r="I30" s="1046" t="s">
        <v>2116</v>
      </c>
    </row>
    <row r="31" spans="1:9">
      <c r="A31" s="1029" t="s">
        <v>2117</v>
      </c>
      <c r="B31" s="1029"/>
      <c r="C31" s="1029"/>
      <c r="D31" s="1029"/>
      <c r="E31" s="1029"/>
      <c r="F31" s="1029"/>
      <c r="G31" s="1029"/>
      <c r="H31" s="1029"/>
      <c r="I31" s="1029"/>
    </row>
    <row r="32" ht="32" customHeight="1" spans="1:9">
      <c r="A32" s="1030" t="s">
        <v>2118</v>
      </c>
      <c r="B32" s="1030"/>
      <c r="C32" s="1030"/>
      <c r="D32" s="1030"/>
      <c r="E32" s="1030"/>
      <c r="F32" s="1030"/>
      <c r="G32" s="1030"/>
      <c r="H32" s="1030"/>
      <c r="I32" s="1030"/>
    </row>
    <row r="33" spans="1:9">
      <c r="A33" s="1031" t="s">
        <v>2119</v>
      </c>
      <c r="B33" s="1031"/>
      <c r="C33" s="1031"/>
      <c r="D33" s="1031"/>
      <c r="E33" s="1031"/>
      <c r="F33" s="1031"/>
      <c r="G33" s="1031"/>
      <c r="H33" s="1031"/>
      <c r="I33" s="1031"/>
    </row>
    <row r="34" spans="1:9">
      <c r="A34" s="1032" t="s">
        <v>2120</v>
      </c>
      <c r="B34" s="1032"/>
      <c r="C34" s="1032"/>
      <c r="D34" s="1032"/>
      <c r="E34" s="1033"/>
      <c r="F34" s="1033"/>
      <c r="G34" s="1033"/>
      <c r="H34" s="1033"/>
      <c r="I34" s="1027"/>
    </row>
    <row r="35" spans="1:9">
      <c r="A35" s="1032" t="s">
        <v>2121</v>
      </c>
      <c r="B35" s="1032"/>
      <c r="C35" s="1032"/>
      <c r="D35" s="1032"/>
      <c r="E35" s="1033"/>
      <c r="F35" s="1033"/>
      <c r="G35" s="1033"/>
      <c r="H35" s="1033"/>
      <c r="I35" s="1027"/>
    </row>
    <row r="36" spans="1:9">
      <c r="A36" s="1033" t="s">
        <v>2122</v>
      </c>
      <c r="B36" s="1033"/>
      <c r="C36" s="1033"/>
      <c r="D36" s="1033"/>
      <c r="E36" s="1033"/>
      <c r="F36" s="1033"/>
      <c r="G36" s="1033"/>
      <c r="H36" s="1033"/>
      <c r="I36" s="1027"/>
    </row>
    <row r="37" spans="1:9">
      <c r="A37" s="1033" t="s">
        <v>2123</v>
      </c>
      <c r="B37" s="1033"/>
      <c r="C37" s="1033"/>
      <c r="D37" s="1033"/>
      <c r="E37" s="1033"/>
      <c r="F37" s="1033"/>
      <c r="G37" s="1033"/>
      <c r="H37" s="1033"/>
      <c r="I37" s="1027"/>
    </row>
    <row r="38" spans="1:9">
      <c r="A38" s="1034" t="s">
        <v>2124</v>
      </c>
      <c r="B38" s="1034"/>
      <c r="C38" s="1034"/>
      <c r="D38" s="1034"/>
      <c r="E38" s="1035"/>
      <c r="F38" s="1035"/>
      <c r="G38" s="1035"/>
      <c r="H38" s="1035"/>
      <c r="I38" s="1047"/>
    </row>
    <row r="39" spans="1:9">
      <c r="A39" s="1034" t="s">
        <v>2125</v>
      </c>
      <c r="B39" s="1034"/>
      <c r="C39" s="1034"/>
      <c r="D39" s="1034"/>
      <c r="E39" s="1035"/>
      <c r="F39" s="1035"/>
      <c r="G39" s="1035"/>
      <c r="H39" s="1035"/>
      <c r="I39" s="1047"/>
    </row>
    <row r="40" spans="1:9">
      <c r="A40" s="1033" t="s">
        <v>2126</v>
      </c>
      <c r="B40" s="1033"/>
      <c r="C40" s="1033"/>
      <c r="D40" s="1033"/>
      <c r="E40" s="1033"/>
      <c r="F40" s="1033"/>
      <c r="G40" s="1033"/>
      <c r="H40" s="1033"/>
      <c r="I40" s="1027"/>
    </row>
    <row r="41" spans="1:9">
      <c r="A41" s="1033" t="s">
        <v>2127</v>
      </c>
      <c r="B41" s="1033"/>
      <c r="C41" s="1033"/>
      <c r="D41" s="1033"/>
      <c r="E41" s="1033"/>
      <c r="F41" s="1033"/>
      <c r="G41" s="1033"/>
      <c r="H41" s="1033"/>
      <c r="I41" s="102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C18" sqref="C18"/>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1"/>
      <c r="B1" s="972" t="s">
        <v>95</v>
      </c>
      <c r="C1" s="972"/>
      <c r="D1" s="972"/>
      <c r="E1" s="972"/>
      <c r="F1" s="972"/>
      <c r="G1" s="972"/>
      <c r="H1" s="973"/>
      <c r="I1" s="973"/>
      <c r="J1" s="973"/>
    </row>
    <row r="2" ht="18.75" spans="1:10">
      <c r="A2" s="971"/>
      <c r="B2" s="974" t="s">
        <v>216</v>
      </c>
      <c r="C2" s="974"/>
      <c r="D2" s="974"/>
      <c r="E2" s="974"/>
      <c r="F2" s="974"/>
      <c r="G2" s="974"/>
      <c r="H2" s="973"/>
      <c r="I2" s="973"/>
      <c r="J2" s="973"/>
    </row>
    <row r="3" ht="18.75" spans="1:10">
      <c r="A3" s="971"/>
      <c r="B3" s="974"/>
      <c r="C3" s="974"/>
      <c r="D3" s="974"/>
      <c r="E3" s="974"/>
      <c r="F3" s="974"/>
      <c r="G3" s="974"/>
      <c r="H3" s="973"/>
      <c r="I3" s="973"/>
      <c r="J3" s="973"/>
    </row>
    <row r="4" spans="1:10">
      <c r="A4" s="971"/>
      <c r="B4" s="975" t="s">
        <v>1992</v>
      </c>
      <c r="C4" s="975"/>
      <c r="D4" s="975"/>
      <c r="E4" s="975"/>
      <c r="F4" s="975"/>
      <c r="G4" s="975"/>
      <c r="H4" s="973"/>
      <c r="I4" s="973"/>
      <c r="J4" s="973"/>
    </row>
    <row r="5" ht="27.75" spans="1:10">
      <c r="A5" s="971"/>
      <c r="B5" s="975"/>
      <c r="C5" s="975"/>
      <c r="D5" s="976" t="s">
        <v>2128</v>
      </c>
      <c r="E5" s="975"/>
      <c r="F5" s="975"/>
      <c r="G5" s="977"/>
      <c r="H5" s="973"/>
      <c r="I5" s="973"/>
      <c r="J5" s="973"/>
    </row>
    <row r="6" ht="28.5" spans="1:7">
      <c r="A6" s="978" t="s">
        <v>2129</v>
      </c>
      <c r="B6" s="979" t="s">
        <v>2130</v>
      </c>
      <c r="C6" s="979" t="s">
        <v>2131</v>
      </c>
      <c r="D6" s="979" t="s">
        <v>2132</v>
      </c>
      <c r="E6" s="979" t="s">
        <v>2133</v>
      </c>
      <c r="F6" s="979" t="s">
        <v>2134</v>
      </c>
      <c r="G6" s="979" t="s">
        <v>2135</v>
      </c>
    </row>
    <row r="7" ht="15.75" spans="1:7">
      <c r="A7" s="980">
        <v>0.5</v>
      </c>
      <c r="B7" s="981">
        <v>75.224808</v>
      </c>
      <c r="C7" s="981">
        <v>78.659208</v>
      </c>
      <c r="D7" s="982">
        <v>124.451208</v>
      </c>
      <c r="E7" s="981">
        <v>97.788816</v>
      </c>
      <c r="F7" s="981">
        <v>77.182416</v>
      </c>
      <c r="G7" s="982">
        <v>97.788816</v>
      </c>
    </row>
    <row r="8" ht="15.75" spans="1:7">
      <c r="A8" s="980">
        <v>1</v>
      </c>
      <c r="B8" s="983">
        <v>96.976008</v>
      </c>
      <c r="C8" s="983">
        <v>102.700008</v>
      </c>
      <c r="D8" s="984">
        <v>162.229608</v>
      </c>
      <c r="E8" s="983">
        <v>126.408816</v>
      </c>
      <c r="F8" s="983">
        <v>93.209616</v>
      </c>
      <c r="G8" s="984">
        <v>126.408816</v>
      </c>
    </row>
    <row r="9" ht="15.75" spans="1:7">
      <c r="A9" s="980">
        <v>1.5</v>
      </c>
      <c r="B9" s="981">
        <v>122.974416</v>
      </c>
      <c r="C9" s="981">
        <v>129.843216</v>
      </c>
      <c r="D9" s="982">
        <v>204.255216</v>
      </c>
      <c r="E9" s="981">
        <v>164.668032</v>
      </c>
      <c r="F9" s="981">
        <v>117.731232</v>
      </c>
      <c r="G9" s="982">
        <v>164.668032</v>
      </c>
    </row>
    <row r="10" ht="15.75" spans="1:7">
      <c r="A10" s="980">
        <v>2</v>
      </c>
      <c r="B10" s="983">
        <v>144.725616</v>
      </c>
      <c r="C10" s="983">
        <v>153.884016</v>
      </c>
      <c r="D10" s="984">
        <v>242.033616</v>
      </c>
      <c r="E10" s="983">
        <v>193.288032</v>
      </c>
      <c r="F10" s="983">
        <v>134.903232</v>
      </c>
      <c r="G10" s="984">
        <v>193.288032</v>
      </c>
    </row>
    <row r="11" ht="15.75" spans="1:7">
      <c r="A11" s="980">
        <v>2.5</v>
      </c>
      <c r="B11" s="981">
        <v>170.724024</v>
      </c>
      <c r="C11" s="981">
        <v>181.027224</v>
      </c>
      <c r="D11" s="982">
        <v>284.059224</v>
      </c>
      <c r="E11" s="981">
        <v>231.547248</v>
      </c>
      <c r="F11" s="981">
        <v>159.424848</v>
      </c>
      <c r="G11" s="982">
        <v>231.547248</v>
      </c>
    </row>
    <row r="12" ht="15.75" spans="1:7">
      <c r="A12" s="980">
        <v>3</v>
      </c>
      <c r="B12" s="983">
        <v>192.475224</v>
      </c>
      <c r="C12" s="983">
        <v>205.068024</v>
      </c>
      <c r="D12" s="984">
        <v>321.837624</v>
      </c>
      <c r="E12" s="983">
        <v>260.167248</v>
      </c>
      <c r="F12" s="983">
        <v>175.452048</v>
      </c>
      <c r="G12" s="984">
        <v>260.167248</v>
      </c>
    </row>
    <row r="13" ht="15.75" spans="1:7">
      <c r="A13" s="980">
        <v>3.5</v>
      </c>
      <c r="B13" s="981">
        <v>218.473632</v>
      </c>
      <c r="C13" s="981">
        <v>232.211232</v>
      </c>
      <c r="D13" s="982">
        <v>362.718432</v>
      </c>
      <c r="E13" s="981">
        <v>297.281664</v>
      </c>
      <c r="F13" s="981">
        <v>199.973664</v>
      </c>
      <c r="G13" s="982">
        <v>297.281664</v>
      </c>
    </row>
    <row r="14" ht="15.75" spans="1:7">
      <c r="A14" s="980">
        <v>4</v>
      </c>
      <c r="B14" s="983">
        <v>240.224832</v>
      </c>
      <c r="C14" s="983">
        <v>255.107232</v>
      </c>
      <c r="D14" s="984">
        <v>399.352032</v>
      </c>
      <c r="E14" s="983">
        <v>325.901664</v>
      </c>
      <c r="F14" s="983">
        <v>216.000864</v>
      </c>
      <c r="G14" s="984">
        <v>325.901664</v>
      </c>
    </row>
    <row r="15" ht="15.75" spans="1:7">
      <c r="A15" s="980">
        <v>4.5</v>
      </c>
      <c r="B15" s="981">
        <v>266.22324</v>
      </c>
      <c r="C15" s="981">
        <v>282.25044</v>
      </c>
      <c r="D15" s="982">
        <v>440.23284</v>
      </c>
      <c r="E15" s="981">
        <v>363.01608</v>
      </c>
      <c r="F15" s="981">
        <v>241.66728</v>
      </c>
      <c r="G15" s="982">
        <v>363.01608</v>
      </c>
    </row>
    <row r="16" ht="15.75" spans="1:7">
      <c r="A16" s="980">
        <v>5</v>
      </c>
      <c r="B16" s="983">
        <v>287.97444</v>
      </c>
      <c r="C16" s="983">
        <v>306.29124</v>
      </c>
      <c r="D16" s="984">
        <v>476.86644</v>
      </c>
      <c r="E16" s="983">
        <v>391.63608</v>
      </c>
      <c r="F16" s="983">
        <v>257.69448</v>
      </c>
      <c r="G16" s="984">
        <v>391.63608</v>
      </c>
    </row>
    <row r="17" ht="15.75" spans="1:7">
      <c r="A17" s="980">
        <v>5.5</v>
      </c>
      <c r="B17" s="981">
        <v>320.841648</v>
      </c>
      <c r="C17" s="981">
        <v>339.158448</v>
      </c>
      <c r="D17" s="982">
        <v>528.050448</v>
      </c>
      <c r="E17" s="981">
        <v>435.619296</v>
      </c>
      <c r="F17" s="981">
        <v>286.795296</v>
      </c>
      <c r="G17" s="982">
        <v>435.619296</v>
      </c>
    </row>
    <row r="18" ht="15.75" spans="1:7">
      <c r="A18" s="980">
        <v>6</v>
      </c>
      <c r="B18" s="983">
        <v>348.316848</v>
      </c>
      <c r="C18" s="983">
        <v>367.778448</v>
      </c>
      <c r="D18" s="984">
        <v>573.842448</v>
      </c>
      <c r="E18" s="983">
        <v>469.963296</v>
      </c>
      <c r="F18" s="983">
        <v>307.401696</v>
      </c>
      <c r="G18" s="984">
        <v>469.963296</v>
      </c>
    </row>
    <row r="19" ht="15.75" spans="1:7">
      <c r="A19" s="980">
        <v>6.5</v>
      </c>
      <c r="B19" s="981">
        <v>381.184056</v>
      </c>
      <c r="C19" s="981">
        <v>401.790456</v>
      </c>
      <c r="D19" s="982">
        <v>625.026456</v>
      </c>
      <c r="E19" s="981">
        <v>513.946512</v>
      </c>
      <c r="F19" s="981">
        <v>336.502512</v>
      </c>
      <c r="G19" s="982">
        <v>513.946512</v>
      </c>
    </row>
    <row r="20" ht="15.75" spans="1:7">
      <c r="A20" s="980">
        <v>7</v>
      </c>
      <c r="B20" s="983">
        <v>408.659256</v>
      </c>
      <c r="C20" s="983">
        <v>430.410456</v>
      </c>
      <c r="D20" s="984">
        <v>671.963256</v>
      </c>
      <c r="E20" s="983">
        <v>549.435312</v>
      </c>
      <c r="F20" s="983">
        <v>357.108912</v>
      </c>
      <c r="G20" s="984">
        <v>549.435312</v>
      </c>
    </row>
    <row r="21" ht="15.75" spans="1:7">
      <c r="A21" s="980">
        <v>7.5</v>
      </c>
      <c r="B21" s="981">
        <v>440.381664</v>
      </c>
      <c r="C21" s="981">
        <v>463.277664</v>
      </c>
      <c r="D21" s="982">
        <v>722.002464</v>
      </c>
      <c r="E21" s="981">
        <v>593.418528</v>
      </c>
      <c r="F21" s="981">
        <v>386.209728</v>
      </c>
      <c r="G21" s="982">
        <v>593.418528</v>
      </c>
    </row>
    <row r="22" ht="15.75" spans="1:7">
      <c r="A22" s="980">
        <v>8</v>
      </c>
      <c r="B22" s="983">
        <v>469.001664</v>
      </c>
      <c r="C22" s="983">
        <v>491.897664</v>
      </c>
      <c r="D22" s="984">
        <v>768.939264</v>
      </c>
      <c r="E22" s="983">
        <v>628.907328</v>
      </c>
      <c r="F22" s="983">
        <v>406.816128</v>
      </c>
      <c r="G22" s="984">
        <v>628.907328</v>
      </c>
    </row>
    <row r="23" ht="15.75" spans="1:7">
      <c r="A23" s="980">
        <v>8.5</v>
      </c>
      <c r="B23" s="981">
        <v>500.724072</v>
      </c>
      <c r="C23" s="981">
        <v>525.909672</v>
      </c>
      <c r="D23" s="982">
        <v>818.978472</v>
      </c>
      <c r="E23" s="981">
        <v>672.890544</v>
      </c>
      <c r="F23" s="981">
        <v>435.916944</v>
      </c>
      <c r="G23" s="982">
        <v>672.890544</v>
      </c>
    </row>
    <row r="24" ht="15.75" spans="1:7">
      <c r="A24" s="980">
        <v>9</v>
      </c>
      <c r="B24" s="983">
        <v>529.344072</v>
      </c>
      <c r="C24" s="983">
        <v>554.529672</v>
      </c>
      <c r="D24" s="984">
        <v>865.915272</v>
      </c>
      <c r="E24" s="983">
        <v>708.379344</v>
      </c>
      <c r="F24" s="983">
        <v>456.523344</v>
      </c>
      <c r="G24" s="984">
        <v>708.379344</v>
      </c>
    </row>
    <row r="25" ht="15.75" spans="1:7">
      <c r="A25" s="980">
        <v>9.5</v>
      </c>
      <c r="B25" s="981">
        <v>561.06648</v>
      </c>
      <c r="C25" s="981">
        <v>587.39688</v>
      </c>
      <c r="D25" s="982">
        <v>917.09928</v>
      </c>
      <c r="E25" s="981">
        <v>752.36256</v>
      </c>
      <c r="F25" s="981">
        <v>485.62416</v>
      </c>
      <c r="G25" s="982">
        <v>752.36256</v>
      </c>
    </row>
    <row r="26" ht="15.75" spans="1:7">
      <c r="A26" s="980">
        <v>10</v>
      </c>
      <c r="B26" s="983">
        <v>588.54168</v>
      </c>
      <c r="C26" s="983">
        <v>616.01688</v>
      </c>
      <c r="D26" s="984">
        <v>962.89128</v>
      </c>
      <c r="E26" s="983">
        <v>787.85136</v>
      </c>
      <c r="F26" s="983">
        <v>506.23056</v>
      </c>
      <c r="G26" s="984">
        <v>787.85136</v>
      </c>
    </row>
    <row r="27" ht="15.75" spans="1:7">
      <c r="A27" s="980">
        <v>10.5</v>
      </c>
      <c r="B27" s="981">
        <v>621.408888</v>
      </c>
      <c r="C27" s="981">
        <v>650.028888</v>
      </c>
      <c r="D27" s="982">
        <v>1012.930488</v>
      </c>
      <c r="E27" s="981">
        <v>830.689776</v>
      </c>
      <c r="F27" s="981">
        <v>535.331376</v>
      </c>
      <c r="G27" s="982">
        <v>830.689776</v>
      </c>
    </row>
    <row r="28" ht="15.75" spans="1:7">
      <c r="A28" s="980">
        <v>11</v>
      </c>
      <c r="B28" s="983">
        <v>650.028888</v>
      </c>
      <c r="C28" s="983">
        <v>679.793688</v>
      </c>
      <c r="D28" s="984">
        <v>1058.722488</v>
      </c>
      <c r="E28" s="983">
        <v>865.033776</v>
      </c>
      <c r="F28" s="983">
        <v>554.792976</v>
      </c>
      <c r="G28" s="984">
        <v>865.033776</v>
      </c>
    </row>
    <row r="29" ht="15.75" spans="1:7">
      <c r="A29" s="980">
        <v>11.5</v>
      </c>
      <c r="B29" s="981">
        <v>682.896096</v>
      </c>
      <c r="C29" s="981">
        <v>712.660896</v>
      </c>
      <c r="D29" s="982">
        <v>1109.906496</v>
      </c>
      <c r="E29" s="981">
        <v>909.016992</v>
      </c>
      <c r="F29" s="981">
        <v>583.893792</v>
      </c>
      <c r="G29" s="982">
        <v>909.016992</v>
      </c>
    </row>
    <row r="30" ht="15.75" spans="1:7">
      <c r="A30" s="980">
        <v>12</v>
      </c>
      <c r="B30" s="983">
        <v>710.371296</v>
      </c>
      <c r="C30" s="983">
        <v>742.425696</v>
      </c>
      <c r="D30" s="984">
        <v>1155.698496</v>
      </c>
      <c r="E30" s="983">
        <v>943.360992</v>
      </c>
      <c r="F30" s="983">
        <v>604.500192</v>
      </c>
      <c r="G30" s="984">
        <v>943.360992</v>
      </c>
    </row>
    <row r="31" ht="15.75" spans="1:7">
      <c r="A31" s="980">
        <v>12.5</v>
      </c>
      <c r="B31" s="981">
        <v>743.238504</v>
      </c>
      <c r="C31" s="981">
        <v>775.292904</v>
      </c>
      <c r="D31" s="982">
        <v>1205.737704</v>
      </c>
      <c r="E31" s="981">
        <v>986.199408</v>
      </c>
      <c r="F31" s="981">
        <v>633.601008</v>
      </c>
      <c r="G31" s="982">
        <v>986.199408</v>
      </c>
    </row>
    <row r="32" ht="15.75" spans="1:7">
      <c r="A32" s="980">
        <v>13</v>
      </c>
      <c r="B32" s="983">
        <v>771.858504</v>
      </c>
      <c r="C32" s="983">
        <v>805.057704</v>
      </c>
      <c r="D32" s="984">
        <v>1251.529704</v>
      </c>
      <c r="E32" s="983">
        <v>1021.688208</v>
      </c>
      <c r="F32" s="983">
        <v>654.207408</v>
      </c>
      <c r="G32" s="984">
        <v>1021.688208</v>
      </c>
    </row>
    <row r="33" ht="15.75" spans="1:7">
      <c r="A33" s="980">
        <v>13.5</v>
      </c>
      <c r="B33" s="981">
        <v>803.580912</v>
      </c>
      <c r="C33" s="981">
        <v>839.069712</v>
      </c>
      <c r="D33" s="982">
        <v>1301.568912</v>
      </c>
      <c r="E33" s="981">
        <v>1064.526624</v>
      </c>
      <c r="F33" s="981">
        <v>683.308224</v>
      </c>
      <c r="G33" s="982">
        <v>1064.526624</v>
      </c>
    </row>
    <row r="34" ht="15.75" spans="1:7">
      <c r="A34" s="980">
        <v>14</v>
      </c>
      <c r="B34" s="983">
        <v>832.200912</v>
      </c>
      <c r="C34" s="983">
        <v>867.689712</v>
      </c>
      <c r="D34" s="984">
        <v>1347.360912</v>
      </c>
      <c r="E34" s="983">
        <v>1098.870624</v>
      </c>
      <c r="F34" s="983">
        <v>702.769824</v>
      </c>
      <c r="G34" s="984">
        <v>1098.870624</v>
      </c>
    </row>
    <row r="35" ht="15.75" spans="1:7">
      <c r="A35" s="980">
        <v>14.5</v>
      </c>
      <c r="B35" s="981">
        <v>865.06812</v>
      </c>
      <c r="C35" s="981">
        <v>901.70172</v>
      </c>
      <c r="D35" s="982">
        <v>1397.40012</v>
      </c>
      <c r="E35" s="981">
        <v>1142.85384</v>
      </c>
      <c r="F35" s="981">
        <v>731.87064</v>
      </c>
      <c r="G35" s="982">
        <v>1142.85384</v>
      </c>
    </row>
    <row r="36" ht="15.75" spans="1:7">
      <c r="A36" s="980">
        <v>15</v>
      </c>
      <c r="B36" s="983">
        <v>892.54332</v>
      </c>
      <c r="C36" s="983">
        <v>930.32172</v>
      </c>
      <c r="D36" s="984">
        <v>1444.33692</v>
      </c>
      <c r="E36" s="983">
        <v>1177.19784</v>
      </c>
      <c r="F36" s="983">
        <v>752.47704</v>
      </c>
      <c r="G36" s="984">
        <v>1177.19784</v>
      </c>
    </row>
    <row r="37" ht="15.75" spans="1:7">
      <c r="A37" s="980">
        <v>15.5</v>
      </c>
      <c r="B37" s="981">
        <v>925.410528</v>
      </c>
      <c r="C37" s="981">
        <v>964.333728</v>
      </c>
      <c r="D37" s="982">
        <v>1494.376128</v>
      </c>
      <c r="E37" s="981">
        <v>1220.036256</v>
      </c>
      <c r="F37" s="981">
        <v>781.577856</v>
      </c>
      <c r="G37" s="982">
        <v>1220.036256</v>
      </c>
    </row>
    <row r="38" ht="15.75" spans="1:7">
      <c r="A38" s="980">
        <v>16</v>
      </c>
      <c r="B38" s="983">
        <v>954.030528</v>
      </c>
      <c r="C38" s="983">
        <v>994.098528</v>
      </c>
      <c r="D38" s="984">
        <v>1540.168128</v>
      </c>
      <c r="E38" s="983">
        <v>1255.525056</v>
      </c>
      <c r="F38" s="983">
        <v>802.184256</v>
      </c>
      <c r="G38" s="984">
        <v>1255.525056</v>
      </c>
    </row>
    <row r="39" ht="15.75" spans="1:7">
      <c r="A39" s="980">
        <v>16.5</v>
      </c>
      <c r="B39" s="981">
        <v>986.897736</v>
      </c>
      <c r="C39" s="981">
        <v>1026.965736</v>
      </c>
      <c r="D39" s="982">
        <v>1590.207336</v>
      </c>
      <c r="E39" s="981">
        <v>1298.363472</v>
      </c>
      <c r="F39" s="981">
        <v>831.285072</v>
      </c>
      <c r="G39" s="982">
        <v>1298.363472</v>
      </c>
    </row>
    <row r="40" ht="15.75" spans="1:7">
      <c r="A40" s="980">
        <v>17</v>
      </c>
      <c r="B40" s="983">
        <v>1014.372936</v>
      </c>
      <c r="C40" s="983">
        <v>1056.730536</v>
      </c>
      <c r="D40" s="984">
        <v>1635.999336</v>
      </c>
      <c r="E40" s="983">
        <v>1332.707472</v>
      </c>
      <c r="F40" s="983">
        <v>850.746672</v>
      </c>
      <c r="G40" s="984">
        <v>1332.707472</v>
      </c>
    </row>
    <row r="41" ht="15.75" spans="1:7">
      <c r="A41" s="980">
        <v>17.5</v>
      </c>
      <c r="B41" s="981">
        <v>1047.240144</v>
      </c>
      <c r="C41" s="981">
        <v>1089.597744</v>
      </c>
      <c r="D41" s="982">
        <v>1686.038544</v>
      </c>
      <c r="E41" s="981">
        <v>1376.690688</v>
      </c>
      <c r="F41" s="981">
        <v>879.847488</v>
      </c>
      <c r="G41" s="982">
        <v>1376.690688</v>
      </c>
    </row>
    <row r="42" ht="15.75" spans="1:7">
      <c r="A42" s="980">
        <v>18</v>
      </c>
      <c r="B42" s="983">
        <v>1075.860144</v>
      </c>
      <c r="C42" s="983">
        <v>1119.362544</v>
      </c>
      <c r="D42" s="984">
        <v>1731.830544</v>
      </c>
      <c r="E42" s="983">
        <v>1411.034688</v>
      </c>
      <c r="F42" s="983">
        <v>900.453888</v>
      </c>
      <c r="G42" s="984">
        <v>1411.034688</v>
      </c>
    </row>
    <row r="43" ht="15.75" spans="1:7">
      <c r="A43" s="980">
        <v>18.5</v>
      </c>
      <c r="B43" s="981">
        <v>1107.582552</v>
      </c>
      <c r="C43" s="981">
        <v>1153.374552</v>
      </c>
      <c r="D43" s="982">
        <v>1783.014552</v>
      </c>
      <c r="E43" s="981">
        <v>1453.873104</v>
      </c>
      <c r="F43" s="981">
        <v>929.554704</v>
      </c>
      <c r="G43" s="982">
        <v>1453.873104</v>
      </c>
    </row>
    <row r="44" ht="15.75" spans="1:7">
      <c r="A44" s="980">
        <v>19</v>
      </c>
      <c r="B44" s="983">
        <v>1136.202552</v>
      </c>
      <c r="C44" s="983">
        <v>1181.994552</v>
      </c>
      <c r="D44" s="984">
        <v>1828.806552</v>
      </c>
      <c r="E44" s="983">
        <v>1489.361904</v>
      </c>
      <c r="F44" s="983">
        <v>950.161104</v>
      </c>
      <c r="G44" s="984">
        <v>1489.361904</v>
      </c>
    </row>
    <row r="45" ht="15.75" spans="1:7">
      <c r="A45" s="980">
        <v>19.5</v>
      </c>
      <c r="B45" s="981">
        <v>1169.06976</v>
      </c>
      <c r="C45" s="981">
        <v>1216.00656</v>
      </c>
      <c r="D45" s="982">
        <v>1878.84576</v>
      </c>
      <c r="E45" s="981">
        <v>1532.20032</v>
      </c>
      <c r="F45" s="981">
        <v>979.26192</v>
      </c>
      <c r="G45" s="982">
        <v>1532.20032</v>
      </c>
    </row>
    <row r="46" ht="16.5" spans="1:7">
      <c r="A46" s="980">
        <v>20</v>
      </c>
      <c r="B46" s="985">
        <v>1197.68976</v>
      </c>
      <c r="C46" s="985">
        <v>1244.62656</v>
      </c>
      <c r="D46" s="986">
        <v>1924.63776</v>
      </c>
      <c r="E46" s="985">
        <v>1567.68912</v>
      </c>
      <c r="F46" s="985">
        <v>998.72352</v>
      </c>
      <c r="G46" s="986">
        <v>1567.68912</v>
      </c>
    </row>
    <row r="47" spans="1:7">
      <c r="A47" s="987"/>
      <c r="B47" s="988"/>
      <c r="C47" s="988"/>
      <c r="D47" s="988"/>
      <c r="E47" s="988"/>
      <c r="F47" s="988"/>
      <c r="G47" s="988"/>
    </row>
    <row r="48" spans="1:7">
      <c r="A48" s="989" t="s">
        <v>753</v>
      </c>
      <c r="B48" s="990" t="s">
        <v>2136</v>
      </c>
      <c r="C48" s="990"/>
      <c r="D48" s="990"/>
      <c r="E48" s="990"/>
      <c r="F48" s="990"/>
      <c r="G48" s="990"/>
    </row>
    <row r="49" spans="1:7">
      <c r="A49" s="991" t="s">
        <v>2137</v>
      </c>
      <c r="B49" s="992"/>
      <c r="C49" s="992"/>
      <c r="D49" s="992"/>
      <c r="E49" s="992"/>
      <c r="F49" s="992"/>
      <c r="G49" s="992"/>
    </row>
    <row r="50" spans="1:7">
      <c r="A50" s="993" t="s">
        <v>2138</v>
      </c>
      <c r="B50" s="994"/>
      <c r="C50" s="994"/>
      <c r="D50" s="994"/>
      <c r="E50" s="994"/>
      <c r="F50" s="994"/>
      <c r="G50" s="994"/>
    </row>
    <row r="51" spans="1:7">
      <c r="A51" s="991" t="s">
        <v>2139</v>
      </c>
      <c r="B51" s="991"/>
      <c r="C51" s="991"/>
      <c r="D51" s="991"/>
      <c r="E51" s="991"/>
      <c r="F51" s="991"/>
      <c r="G51" s="991"/>
    </row>
    <row r="52" spans="1:7">
      <c r="A52" s="993" t="s">
        <v>2140</v>
      </c>
      <c r="B52" s="994"/>
      <c r="C52" s="994"/>
      <c r="D52" s="994"/>
      <c r="E52" s="994"/>
      <c r="F52" s="994"/>
      <c r="G52" s="994"/>
    </row>
    <row r="53" ht="15.75" spans="1:7">
      <c r="A53" s="995" t="s">
        <v>2141</v>
      </c>
      <c r="B53" s="996"/>
      <c r="C53" s="996"/>
      <c r="D53" s="996"/>
      <c r="E53" s="996"/>
      <c r="F53" s="996"/>
      <c r="G53" s="996"/>
    </row>
    <row r="54" ht="15.75" spans="1:7">
      <c r="A54" s="997" t="s">
        <v>2142</v>
      </c>
      <c r="B54" s="998"/>
      <c r="C54" s="998"/>
      <c r="D54" s="998"/>
      <c r="E54" s="998"/>
      <c r="F54" s="998"/>
      <c r="G54" s="998"/>
    </row>
    <row r="55" ht="15.75" spans="1:7">
      <c r="A55" s="999" t="s">
        <v>2143</v>
      </c>
      <c r="B55" s="1000"/>
      <c r="C55" s="1000"/>
      <c r="D55" s="1000"/>
      <c r="E55" s="1000"/>
      <c r="F55" s="1000"/>
      <c r="G55" s="1000"/>
    </row>
    <row r="56" spans="1:7">
      <c r="A56" s="1001" t="s">
        <v>2144</v>
      </c>
      <c r="B56" s="1002"/>
      <c r="C56" s="1002"/>
      <c r="D56" s="1002"/>
      <c r="E56" s="1002"/>
      <c r="F56" s="1002"/>
      <c r="G56" s="1002"/>
    </row>
    <row r="57" spans="1:7">
      <c r="A57" s="1003" t="s">
        <v>2145</v>
      </c>
      <c r="B57" s="1004"/>
      <c r="C57" s="1004"/>
      <c r="D57" s="1004"/>
      <c r="E57" s="1004"/>
      <c r="F57" s="1004"/>
      <c r="G57" s="184"/>
    </row>
    <row r="58" spans="1:7">
      <c r="A58" s="1005" t="s">
        <v>2146</v>
      </c>
      <c r="B58" s="184"/>
      <c r="C58" s="184"/>
      <c r="D58" s="184"/>
      <c r="E58" s="184"/>
      <c r="F58" s="184"/>
      <c r="G58" s="184"/>
    </row>
    <row r="59" spans="1:7">
      <c r="A59" s="1005"/>
      <c r="B59" s="184"/>
      <c r="C59" s="184"/>
      <c r="D59" s="184"/>
      <c r="E59" s="184"/>
      <c r="F59" s="184"/>
      <c r="G59" s="184"/>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C18" sqref="C18"/>
    </sheetView>
  </sheetViews>
  <sheetFormatPr defaultColWidth="9" defaultRowHeight="14.25" outlineLevelCol="3"/>
  <cols>
    <col min="2" max="2" width="17.75" customWidth="1"/>
    <col min="3" max="3" width="16.625" customWidth="1"/>
  </cols>
  <sheetData>
    <row r="1" spans="1:4">
      <c r="A1" s="968" t="s">
        <v>2147</v>
      </c>
      <c r="B1" s="968" t="s">
        <v>2148</v>
      </c>
      <c r="C1" s="968" t="s">
        <v>2149</v>
      </c>
      <c r="D1" s="968" t="s">
        <v>219</v>
      </c>
    </row>
    <row r="2" spans="1:4">
      <c r="A2" s="969" t="s">
        <v>700</v>
      </c>
      <c r="B2" s="969" t="s">
        <v>945</v>
      </c>
      <c r="C2" s="969" t="s">
        <v>944</v>
      </c>
      <c r="D2" s="969">
        <v>7</v>
      </c>
    </row>
    <row r="3" spans="1:4">
      <c r="A3" s="969" t="s">
        <v>644</v>
      </c>
      <c r="B3" s="969" t="s">
        <v>870</v>
      </c>
      <c r="C3" s="969" t="s">
        <v>869</v>
      </c>
      <c r="D3" s="969">
        <v>7</v>
      </c>
    </row>
    <row r="4" spans="1:4">
      <c r="A4" s="969" t="s">
        <v>660</v>
      </c>
      <c r="B4" s="969" t="s">
        <v>889</v>
      </c>
      <c r="C4" s="969" t="s">
        <v>888</v>
      </c>
      <c r="D4" s="969">
        <v>7</v>
      </c>
    </row>
    <row r="5" spans="1:4">
      <c r="A5" s="969" t="s">
        <v>684</v>
      </c>
      <c r="B5" s="969" t="s">
        <v>922</v>
      </c>
      <c r="C5" s="969" t="s">
        <v>2150</v>
      </c>
      <c r="D5" s="969">
        <v>7</v>
      </c>
    </row>
    <row r="6" spans="1:4">
      <c r="A6" s="969" t="s">
        <v>715</v>
      </c>
      <c r="B6" s="969" t="s">
        <v>881</v>
      </c>
      <c r="C6" s="969" t="s">
        <v>880</v>
      </c>
      <c r="D6" s="969">
        <v>8</v>
      </c>
    </row>
    <row r="7" spans="1:4">
      <c r="A7" s="969" t="s">
        <v>337</v>
      </c>
      <c r="B7" s="969" t="s">
        <v>939</v>
      </c>
      <c r="C7" s="969" t="s">
        <v>938</v>
      </c>
      <c r="D7" s="969">
        <v>8</v>
      </c>
    </row>
    <row r="8" spans="1:4">
      <c r="A8" s="969" t="s">
        <v>721</v>
      </c>
      <c r="B8" s="969" t="s">
        <v>885</v>
      </c>
      <c r="C8" s="969" t="s">
        <v>884</v>
      </c>
      <c r="D8" s="969">
        <v>8</v>
      </c>
    </row>
    <row r="9" spans="1:4">
      <c r="A9" s="969" t="s">
        <v>652</v>
      </c>
      <c r="B9" s="969" t="s">
        <v>887</v>
      </c>
      <c r="C9" s="969" t="s">
        <v>886</v>
      </c>
      <c r="D9" s="969">
        <v>8</v>
      </c>
    </row>
    <row r="10" spans="1:4">
      <c r="A10" s="969" t="s">
        <v>1884</v>
      </c>
      <c r="B10" s="969" t="s">
        <v>902</v>
      </c>
      <c r="C10" s="969" t="s">
        <v>306</v>
      </c>
      <c r="D10" s="969">
        <v>8</v>
      </c>
    </row>
    <row r="11" spans="1:4">
      <c r="A11" s="969" t="s">
        <v>668</v>
      </c>
      <c r="B11" s="969" t="s">
        <v>904</v>
      </c>
      <c r="C11" s="969" t="s">
        <v>903</v>
      </c>
      <c r="D11" s="969">
        <v>8</v>
      </c>
    </row>
    <row r="12" spans="1:4">
      <c r="A12" s="969" t="s">
        <v>676</v>
      </c>
      <c r="B12" s="969" t="s">
        <v>915</v>
      </c>
      <c r="C12" s="969" t="s">
        <v>914</v>
      </c>
      <c r="D12" s="969">
        <v>8</v>
      </c>
    </row>
    <row r="13" spans="1:4">
      <c r="A13" s="969" t="s">
        <v>331</v>
      </c>
      <c r="B13" s="969" t="s">
        <v>929</v>
      </c>
      <c r="C13" s="969" t="s">
        <v>928</v>
      </c>
      <c r="D13" s="969">
        <v>8</v>
      </c>
    </row>
    <row r="14" spans="1:4">
      <c r="A14" s="969" t="s">
        <v>345</v>
      </c>
      <c r="B14" s="969" t="s">
        <v>941</v>
      </c>
      <c r="C14" s="969" t="s">
        <v>940</v>
      </c>
      <c r="D14" s="969">
        <v>8</v>
      </c>
    </row>
    <row r="15" spans="1:4">
      <c r="A15" s="969" t="s">
        <v>708</v>
      </c>
      <c r="B15" s="969" t="s">
        <v>868</v>
      </c>
      <c r="C15" s="969" t="s">
        <v>867</v>
      </c>
      <c r="D15" s="969">
        <v>8</v>
      </c>
    </row>
    <row r="16" spans="1:4">
      <c r="A16" s="969" t="s">
        <v>352</v>
      </c>
      <c r="B16" s="969" t="s">
        <v>943</v>
      </c>
      <c r="C16" s="969" t="s">
        <v>942</v>
      </c>
      <c r="D16" s="969">
        <v>8</v>
      </c>
    </row>
    <row r="17" spans="1:4">
      <c r="A17" s="969" t="s">
        <v>323</v>
      </c>
      <c r="B17" s="969" t="s">
        <v>925</v>
      </c>
      <c r="C17" s="969" t="s">
        <v>924</v>
      </c>
      <c r="D17" s="969">
        <v>8</v>
      </c>
    </row>
    <row r="18" spans="1:4">
      <c r="A18" s="969" t="s">
        <v>290</v>
      </c>
      <c r="B18" s="969" t="s">
        <v>893</v>
      </c>
      <c r="C18" s="969" t="s">
        <v>892</v>
      </c>
      <c r="D18" s="969">
        <v>9</v>
      </c>
    </row>
    <row r="19" spans="1:4">
      <c r="A19" s="969" t="s">
        <v>702</v>
      </c>
      <c r="B19" s="969" t="s">
        <v>974</v>
      </c>
      <c r="C19" s="969" t="s">
        <v>973</v>
      </c>
      <c r="D19" s="969">
        <v>9</v>
      </c>
    </row>
    <row r="20" spans="1:4">
      <c r="A20" s="969" t="s">
        <v>360</v>
      </c>
      <c r="B20" s="969" t="s">
        <v>872</v>
      </c>
      <c r="C20" s="969" t="s">
        <v>871</v>
      </c>
      <c r="D20" s="969">
        <v>9</v>
      </c>
    </row>
    <row r="21" spans="1:4">
      <c r="A21" s="970" t="s">
        <v>422</v>
      </c>
      <c r="B21" s="969" t="s">
        <v>878</v>
      </c>
      <c r="C21" s="969" t="s">
        <v>2151</v>
      </c>
      <c r="D21" s="969">
        <v>9</v>
      </c>
    </row>
    <row r="22" spans="1:4">
      <c r="A22" s="969" t="s">
        <v>374</v>
      </c>
      <c r="B22" s="969" t="s">
        <v>883</v>
      </c>
      <c r="C22" s="969" t="s">
        <v>882</v>
      </c>
      <c r="D22" s="969">
        <v>9</v>
      </c>
    </row>
    <row r="23" spans="1:4">
      <c r="A23" s="969" t="s">
        <v>548</v>
      </c>
      <c r="B23" s="969" t="s">
        <v>874</v>
      </c>
      <c r="C23" s="969" t="s">
        <v>873</v>
      </c>
      <c r="D23" s="969">
        <v>9</v>
      </c>
    </row>
    <row r="24" spans="1:4">
      <c r="A24" s="969" t="s">
        <v>430</v>
      </c>
      <c r="B24" s="969" t="s">
        <v>898</v>
      </c>
      <c r="C24" s="969" t="s">
        <v>897</v>
      </c>
      <c r="D24" s="969">
        <v>9</v>
      </c>
    </row>
    <row r="25" spans="1:4">
      <c r="A25" s="969" t="s">
        <v>390</v>
      </c>
      <c r="B25" s="969" t="s">
        <v>913</v>
      </c>
      <c r="C25" s="969" t="s">
        <v>912</v>
      </c>
      <c r="D25" s="969">
        <v>9</v>
      </c>
    </row>
    <row r="26" spans="1:4">
      <c r="A26" s="969" t="s">
        <v>382</v>
      </c>
      <c r="B26" s="969" t="s">
        <v>908</v>
      </c>
      <c r="C26" s="969" t="s">
        <v>907</v>
      </c>
      <c r="D26" s="969">
        <v>9</v>
      </c>
    </row>
    <row r="27" spans="1:4">
      <c r="A27" s="969" t="s">
        <v>438</v>
      </c>
      <c r="B27" s="969" t="s">
        <v>927</v>
      </c>
      <c r="C27" s="969" t="s">
        <v>926</v>
      </c>
      <c r="D27" s="969">
        <v>9</v>
      </c>
    </row>
    <row r="28" spans="1:4">
      <c r="A28" s="969" t="s">
        <v>446</v>
      </c>
      <c r="B28" s="969" t="s">
        <v>931</v>
      </c>
      <c r="C28" s="969" t="s">
        <v>930</v>
      </c>
      <c r="D28" s="969">
        <v>9</v>
      </c>
    </row>
    <row r="29" spans="1:4">
      <c r="A29" s="969" t="s">
        <v>414</v>
      </c>
      <c r="B29" s="969" t="s">
        <v>937</v>
      </c>
      <c r="C29" s="969" t="s">
        <v>936</v>
      </c>
      <c r="D29" s="969">
        <v>9</v>
      </c>
    </row>
    <row r="30" spans="1:4">
      <c r="A30" s="969" t="s">
        <v>406</v>
      </c>
      <c r="B30" s="969" t="s">
        <v>935</v>
      </c>
      <c r="C30" s="969" t="s">
        <v>934</v>
      </c>
      <c r="D30" s="969">
        <v>9</v>
      </c>
    </row>
    <row r="31" spans="1:4">
      <c r="A31" s="969" t="s">
        <v>750</v>
      </c>
      <c r="B31" s="969" t="s">
        <v>976</v>
      </c>
      <c r="C31" s="969" t="s">
        <v>975</v>
      </c>
      <c r="D31" s="969">
        <v>11</v>
      </c>
    </row>
    <row r="32" spans="1:4">
      <c r="A32" s="969" t="s">
        <v>654</v>
      </c>
      <c r="B32" s="969" t="s">
        <v>1007</v>
      </c>
      <c r="C32" s="969" t="s">
        <v>1006</v>
      </c>
      <c r="D32" s="969">
        <v>11</v>
      </c>
    </row>
    <row r="33" spans="1:4">
      <c r="A33" s="969" t="s">
        <v>717</v>
      </c>
      <c r="B33" s="969" t="s">
        <v>964</v>
      </c>
      <c r="C33" s="969" t="s">
        <v>963</v>
      </c>
      <c r="D33" s="969">
        <v>11</v>
      </c>
    </row>
    <row r="34" spans="1:4">
      <c r="A34" s="969" t="s">
        <v>301</v>
      </c>
      <c r="B34" s="969" t="s">
        <v>1223</v>
      </c>
      <c r="C34" s="969" t="s">
        <v>1222</v>
      </c>
      <c r="D34" s="969">
        <v>11</v>
      </c>
    </row>
    <row r="35" spans="1:4">
      <c r="A35" s="969" t="s">
        <v>358</v>
      </c>
      <c r="B35" s="969" t="s">
        <v>855</v>
      </c>
      <c r="C35" s="969" t="s">
        <v>854</v>
      </c>
      <c r="D35" s="969">
        <v>16</v>
      </c>
    </row>
    <row r="36" spans="1:4">
      <c r="A36" s="969" t="s">
        <v>366</v>
      </c>
      <c r="B36" s="969" t="s">
        <v>857</v>
      </c>
      <c r="C36" s="969" t="s">
        <v>856</v>
      </c>
      <c r="D36" s="969">
        <v>16</v>
      </c>
    </row>
    <row r="37" spans="1:4">
      <c r="A37" s="969" t="s">
        <v>226</v>
      </c>
      <c r="B37" s="969" t="s">
        <v>972</v>
      </c>
      <c r="C37" s="969" t="s">
        <v>971</v>
      </c>
      <c r="D37" s="969">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C18" sqref="C18"/>
    </sheetView>
  </sheetViews>
  <sheetFormatPr defaultColWidth="9" defaultRowHeight="14.25"/>
  <sheetData>
    <row r="1" ht="31.5" spans="1:24">
      <c r="A1" s="951" t="s">
        <v>95</v>
      </c>
      <c r="B1" s="951"/>
      <c r="C1" s="951"/>
      <c r="D1" s="951"/>
      <c r="E1" s="951"/>
      <c r="F1" s="951"/>
      <c r="G1" s="951"/>
      <c r="H1" s="951"/>
      <c r="I1" s="951"/>
      <c r="J1" s="951"/>
      <c r="K1" s="951"/>
      <c r="L1" s="951"/>
      <c r="M1" s="951"/>
      <c r="N1" s="951"/>
      <c r="O1" s="951"/>
      <c r="P1" s="961"/>
      <c r="Q1" s="961"/>
      <c r="R1" s="961"/>
      <c r="S1" s="961"/>
      <c r="T1" s="964"/>
      <c r="U1" s="964"/>
      <c r="V1" s="964"/>
      <c r="W1" s="964"/>
      <c r="X1" s="964"/>
    </row>
    <row r="2" ht="18.75" spans="1:24">
      <c r="A2" s="952" t="s">
        <v>216</v>
      </c>
      <c r="B2" s="952"/>
      <c r="C2" s="952"/>
      <c r="D2" s="952"/>
      <c r="E2" s="952"/>
      <c r="F2" s="952"/>
      <c r="G2" s="952"/>
      <c r="H2" s="952"/>
      <c r="I2" s="952"/>
      <c r="J2" s="952"/>
      <c r="K2" s="952"/>
      <c r="L2" s="952"/>
      <c r="M2" s="952"/>
      <c r="N2" s="952"/>
      <c r="O2" s="962" t="s">
        <v>99</v>
      </c>
      <c r="P2" s="961"/>
      <c r="Q2" s="961"/>
      <c r="R2" s="961"/>
      <c r="S2" s="961"/>
      <c r="T2" s="964"/>
      <c r="U2" s="964"/>
      <c r="V2" s="964"/>
      <c r="W2" s="964"/>
      <c r="X2" s="964"/>
    </row>
    <row r="3" ht="18.75" spans="1:24">
      <c r="A3" s="953"/>
      <c r="B3" s="952"/>
      <c r="C3" s="952"/>
      <c r="D3" s="952"/>
      <c r="E3" s="952"/>
      <c r="F3" s="952"/>
      <c r="G3" s="952"/>
      <c r="H3" s="952"/>
      <c r="I3" s="952"/>
      <c r="J3" s="952"/>
      <c r="K3" s="952"/>
      <c r="L3" s="952"/>
      <c r="M3" s="952"/>
      <c r="N3" s="953"/>
      <c r="O3" s="938"/>
      <c r="P3" s="961"/>
      <c r="Q3" s="961"/>
      <c r="R3" s="961"/>
      <c r="S3" s="961"/>
      <c r="T3" s="964"/>
      <c r="U3" s="964"/>
      <c r="V3" s="964"/>
      <c r="W3" s="964"/>
      <c r="X3" s="964"/>
    </row>
    <row r="4" ht="21.75" customHeight="1" spans="1:24">
      <c r="A4" s="954" t="s">
        <v>1992</v>
      </c>
      <c r="B4" s="954"/>
      <c r="C4" s="954"/>
      <c r="D4" s="954"/>
      <c r="E4" s="954"/>
      <c r="F4" s="954"/>
      <c r="G4" s="954"/>
      <c r="H4" s="954"/>
      <c r="I4" s="954"/>
      <c r="J4" s="954"/>
      <c r="K4" s="954"/>
      <c r="L4" s="954"/>
      <c r="M4" s="954"/>
      <c r="N4" s="954"/>
      <c r="O4" s="953"/>
      <c r="P4" s="961"/>
      <c r="Q4" s="961"/>
      <c r="R4" s="961"/>
      <c r="S4" s="961"/>
      <c r="T4" s="964"/>
      <c r="U4" s="964"/>
      <c r="V4" s="964"/>
      <c r="W4" s="964"/>
      <c r="X4" s="964"/>
    </row>
    <row r="5" ht="33.75" spans="1:24">
      <c r="A5" s="955"/>
      <c r="B5" s="956"/>
      <c r="C5" s="956"/>
      <c r="D5" s="956"/>
      <c r="E5" s="957"/>
      <c r="F5" s="957"/>
      <c r="G5" s="958" t="s">
        <v>2152</v>
      </c>
      <c r="H5" s="957"/>
      <c r="I5" s="957"/>
      <c r="J5" s="957"/>
      <c r="K5" s="956"/>
      <c r="L5" s="956"/>
      <c r="M5" s="956"/>
      <c r="N5" s="955"/>
      <c r="O5" s="955"/>
      <c r="P5" s="963" t="s">
        <v>2153</v>
      </c>
      <c r="Q5" s="965"/>
      <c r="R5" s="965"/>
      <c r="S5" s="965"/>
      <c r="T5" s="966" t="s">
        <v>772</v>
      </c>
      <c r="U5" s="955"/>
      <c r="V5" s="955"/>
      <c r="W5" s="955"/>
      <c r="X5" s="955"/>
    </row>
    <row r="6" ht="36" spans="1:24">
      <c r="A6" s="924" t="s">
        <v>2154</v>
      </c>
      <c r="B6" s="933" t="s">
        <v>2155</v>
      </c>
      <c r="C6" s="933" t="s">
        <v>2156</v>
      </c>
      <c r="D6" s="933" t="s">
        <v>2157</v>
      </c>
      <c r="E6" s="933" t="s">
        <v>2158</v>
      </c>
      <c r="F6" s="933" t="s">
        <v>2159</v>
      </c>
      <c r="G6" s="933" t="s">
        <v>2160</v>
      </c>
      <c r="H6" s="933" t="s">
        <v>2161</v>
      </c>
      <c r="I6" s="933" t="s">
        <v>2162</v>
      </c>
      <c r="J6" s="933" t="s">
        <v>2163</v>
      </c>
      <c r="K6" s="933" t="s">
        <v>2164</v>
      </c>
      <c r="L6" s="933" t="s">
        <v>2165</v>
      </c>
      <c r="M6" s="933" t="s">
        <v>2166</v>
      </c>
      <c r="N6" s="933" t="s">
        <v>2167</v>
      </c>
      <c r="O6" s="933" t="s">
        <v>2168</v>
      </c>
      <c r="P6" s="933" t="s">
        <v>2169</v>
      </c>
      <c r="Q6" s="933" t="s">
        <v>2170</v>
      </c>
      <c r="R6" s="933" t="s">
        <v>2171</v>
      </c>
      <c r="S6" s="933" t="s">
        <v>2172</v>
      </c>
      <c r="T6" s="933" t="s">
        <v>2173</v>
      </c>
      <c r="U6" s="933" t="s">
        <v>2174</v>
      </c>
      <c r="V6" s="933" t="s">
        <v>2175</v>
      </c>
      <c r="W6" s="943" t="s">
        <v>2176</v>
      </c>
      <c r="X6" s="943" t="s">
        <v>2177</v>
      </c>
    </row>
    <row r="7" spans="1:24">
      <c r="A7" s="930">
        <v>0.5</v>
      </c>
      <c r="B7" s="959" t="s">
        <v>251</v>
      </c>
      <c r="C7" s="959" t="s">
        <v>251</v>
      </c>
      <c r="D7" s="959" t="s">
        <v>251</v>
      </c>
      <c r="E7" s="959">
        <v>288.67</v>
      </c>
      <c r="F7" s="959">
        <v>234.41</v>
      </c>
      <c r="G7" s="959" t="s">
        <v>251</v>
      </c>
      <c r="H7" s="959">
        <v>420.56</v>
      </c>
      <c r="I7" s="959" t="s">
        <v>251</v>
      </c>
      <c r="J7" s="959" t="s">
        <v>251</v>
      </c>
      <c r="K7" s="959">
        <v>146.83</v>
      </c>
      <c r="L7" s="959" t="s">
        <v>251</v>
      </c>
      <c r="M7" s="959" t="s">
        <v>251</v>
      </c>
      <c r="N7" s="959" t="s">
        <v>251</v>
      </c>
      <c r="O7" s="959" t="s">
        <v>251</v>
      </c>
      <c r="P7" s="959" t="s">
        <v>251</v>
      </c>
      <c r="Q7" s="959" t="s">
        <v>251</v>
      </c>
      <c r="R7" s="959" t="s">
        <v>251</v>
      </c>
      <c r="S7" s="959" t="s">
        <v>251</v>
      </c>
      <c r="T7" s="959" t="s">
        <v>251</v>
      </c>
      <c r="U7" s="959" t="s">
        <v>251</v>
      </c>
      <c r="V7" s="959" t="s">
        <v>251</v>
      </c>
      <c r="W7" s="959" t="s">
        <v>251</v>
      </c>
      <c r="X7" s="959" t="s">
        <v>251</v>
      </c>
    </row>
    <row r="8" spans="1:24">
      <c r="A8" s="930">
        <v>1</v>
      </c>
      <c r="B8" s="959" t="s">
        <v>251</v>
      </c>
      <c r="C8" s="959" t="s">
        <v>251</v>
      </c>
      <c r="D8" s="959" t="s">
        <v>251</v>
      </c>
      <c r="E8" s="959">
        <v>313.78</v>
      </c>
      <c r="F8" s="959">
        <v>285.64</v>
      </c>
      <c r="G8" s="959" t="s">
        <v>251</v>
      </c>
      <c r="H8" s="959">
        <v>534.17</v>
      </c>
      <c r="I8" s="959" t="s">
        <v>251</v>
      </c>
      <c r="J8" s="959" t="s">
        <v>251</v>
      </c>
      <c r="K8" s="959">
        <v>159.49</v>
      </c>
      <c r="L8" s="959" t="s">
        <v>251</v>
      </c>
      <c r="M8" s="959" t="s">
        <v>251</v>
      </c>
      <c r="N8" s="959" t="s">
        <v>251</v>
      </c>
      <c r="O8" s="959" t="s">
        <v>251</v>
      </c>
      <c r="P8" s="959" t="s">
        <v>251</v>
      </c>
      <c r="Q8" s="959" t="s">
        <v>251</v>
      </c>
      <c r="R8" s="959" t="s">
        <v>251</v>
      </c>
      <c r="S8" s="959" t="s">
        <v>251</v>
      </c>
      <c r="T8" s="959" t="s">
        <v>251</v>
      </c>
      <c r="U8" s="959" t="s">
        <v>251</v>
      </c>
      <c r="V8" s="959" t="s">
        <v>251</v>
      </c>
      <c r="W8" s="959" t="s">
        <v>251</v>
      </c>
      <c r="X8" s="959" t="s">
        <v>251</v>
      </c>
    </row>
    <row r="9" spans="1:24">
      <c r="A9" s="930">
        <v>1.5</v>
      </c>
      <c r="B9" s="959" t="s">
        <v>251</v>
      </c>
      <c r="C9" s="959" t="s">
        <v>251</v>
      </c>
      <c r="D9" s="959" t="s">
        <v>251</v>
      </c>
      <c r="E9" s="959">
        <v>342.34</v>
      </c>
      <c r="F9" s="959">
        <v>323.52</v>
      </c>
      <c r="G9" s="959" t="s">
        <v>251</v>
      </c>
      <c r="H9" s="959">
        <v>654.24</v>
      </c>
      <c r="I9" s="959" t="s">
        <v>251</v>
      </c>
      <c r="J9" s="959" t="s">
        <v>251</v>
      </c>
      <c r="K9" s="959">
        <v>174.51</v>
      </c>
      <c r="L9" s="959" t="s">
        <v>251</v>
      </c>
      <c r="M9" s="959" t="s">
        <v>251</v>
      </c>
      <c r="N9" s="959" t="s">
        <v>251</v>
      </c>
      <c r="O9" s="959" t="s">
        <v>251</v>
      </c>
      <c r="P9" s="959" t="s">
        <v>251</v>
      </c>
      <c r="Q9" s="959" t="s">
        <v>251</v>
      </c>
      <c r="R9" s="959" t="s">
        <v>251</v>
      </c>
      <c r="S9" s="959" t="s">
        <v>251</v>
      </c>
      <c r="T9" s="959" t="s">
        <v>251</v>
      </c>
      <c r="U9" s="959" t="s">
        <v>251</v>
      </c>
      <c r="V9" s="959" t="s">
        <v>251</v>
      </c>
      <c r="W9" s="959" t="s">
        <v>251</v>
      </c>
      <c r="X9" s="959" t="s">
        <v>251</v>
      </c>
    </row>
    <row r="10" spans="1:24">
      <c r="A10" s="930">
        <v>2</v>
      </c>
      <c r="B10" s="959" t="s">
        <v>251</v>
      </c>
      <c r="C10" s="959" t="s">
        <v>251</v>
      </c>
      <c r="D10" s="959" t="s">
        <v>251</v>
      </c>
      <c r="E10" s="959">
        <v>370.9</v>
      </c>
      <c r="F10" s="959">
        <v>361.41</v>
      </c>
      <c r="G10" s="959" t="s">
        <v>251</v>
      </c>
      <c r="H10" s="959">
        <v>774.3</v>
      </c>
      <c r="I10" s="959" t="s">
        <v>251</v>
      </c>
      <c r="J10" s="959" t="s">
        <v>251</v>
      </c>
      <c r="K10" s="959">
        <v>189.53</v>
      </c>
      <c r="L10" s="959" t="s">
        <v>251</v>
      </c>
      <c r="M10" s="959" t="s">
        <v>251</v>
      </c>
      <c r="N10" s="959" t="s">
        <v>251</v>
      </c>
      <c r="O10" s="959" t="s">
        <v>251</v>
      </c>
      <c r="P10" s="959" t="s">
        <v>251</v>
      </c>
      <c r="Q10" s="959" t="s">
        <v>251</v>
      </c>
      <c r="R10" s="959" t="s">
        <v>251</v>
      </c>
      <c r="S10" s="959" t="s">
        <v>251</v>
      </c>
      <c r="T10" s="959" t="s">
        <v>251</v>
      </c>
      <c r="U10" s="959" t="s">
        <v>251</v>
      </c>
      <c r="V10" s="959" t="s">
        <v>251</v>
      </c>
      <c r="W10" s="959" t="s">
        <v>251</v>
      </c>
      <c r="X10" s="959" t="s">
        <v>251</v>
      </c>
    </row>
    <row r="11" spans="1:24">
      <c r="A11" s="930">
        <v>2.5</v>
      </c>
      <c r="B11" s="959" t="s">
        <v>251</v>
      </c>
      <c r="C11" s="959" t="s">
        <v>251</v>
      </c>
      <c r="D11" s="959" t="s">
        <v>251</v>
      </c>
      <c r="E11" s="959">
        <v>399.46</v>
      </c>
      <c r="F11" s="959">
        <v>399.29</v>
      </c>
      <c r="G11" s="959" t="s">
        <v>251</v>
      </c>
      <c r="H11" s="959">
        <v>894.36</v>
      </c>
      <c r="I11" s="959" t="s">
        <v>251</v>
      </c>
      <c r="J11" s="959" t="s">
        <v>251</v>
      </c>
      <c r="K11" s="959">
        <v>204.54</v>
      </c>
      <c r="L11" s="959" t="s">
        <v>251</v>
      </c>
      <c r="M11" s="959" t="s">
        <v>251</v>
      </c>
      <c r="N11" s="959" t="s">
        <v>251</v>
      </c>
      <c r="O11" s="959" t="s">
        <v>251</v>
      </c>
      <c r="P11" s="959" t="s">
        <v>251</v>
      </c>
      <c r="Q11" s="959" t="s">
        <v>251</v>
      </c>
      <c r="R11" s="959" t="s">
        <v>251</v>
      </c>
      <c r="S11" s="959" t="s">
        <v>251</v>
      </c>
      <c r="T11" s="959" t="s">
        <v>251</v>
      </c>
      <c r="U11" s="959" t="s">
        <v>251</v>
      </c>
      <c r="V11" s="959" t="s">
        <v>251</v>
      </c>
      <c r="W11" s="959" t="s">
        <v>251</v>
      </c>
      <c r="X11" s="959" t="s">
        <v>251</v>
      </c>
    </row>
    <row r="12" spans="1:24">
      <c r="A12" s="930">
        <v>3</v>
      </c>
      <c r="B12" s="959" t="s">
        <v>251</v>
      </c>
      <c r="C12" s="959" t="s">
        <v>251</v>
      </c>
      <c r="D12" s="959" t="s">
        <v>251</v>
      </c>
      <c r="E12" s="959">
        <v>452</v>
      </c>
      <c r="F12" s="959">
        <v>447.31</v>
      </c>
      <c r="G12" s="959" t="s">
        <v>251</v>
      </c>
      <c r="H12" s="959">
        <v>1010.4</v>
      </c>
      <c r="I12" s="959" t="s">
        <v>251</v>
      </c>
      <c r="J12" s="959" t="s">
        <v>251</v>
      </c>
      <c r="K12" s="959">
        <v>231.61</v>
      </c>
      <c r="L12" s="959" t="s">
        <v>251</v>
      </c>
      <c r="M12" s="959" t="s">
        <v>251</v>
      </c>
      <c r="N12" s="959" t="s">
        <v>251</v>
      </c>
      <c r="O12" s="959" t="s">
        <v>251</v>
      </c>
      <c r="P12" s="959" t="s">
        <v>251</v>
      </c>
      <c r="Q12" s="959" t="s">
        <v>251</v>
      </c>
      <c r="R12" s="959" t="s">
        <v>251</v>
      </c>
      <c r="S12" s="959" t="s">
        <v>251</v>
      </c>
      <c r="T12" s="959" t="s">
        <v>251</v>
      </c>
      <c r="U12" s="959" t="s">
        <v>251</v>
      </c>
      <c r="V12" s="959" t="s">
        <v>251</v>
      </c>
      <c r="W12" s="959" t="s">
        <v>251</v>
      </c>
      <c r="X12" s="959" t="s">
        <v>251</v>
      </c>
    </row>
    <row r="13" spans="1:24">
      <c r="A13" s="930">
        <v>3.5</v>
      </c>
      <c r="B13" s="959" t="s">
        <v>251</v>
      </c>
      <c r="C13" s="959" t="s">
        <v>251</v>
      </c>
      <c r="D13" s="959" t="s">
        <v>251</v>
      </c>
      <c r="E13" s="959">
        <v>502.71</v>
      </c>
      <c r="F13" s="959">
        <v>496.89</v>
      </c>
      <c r="G13" s="959" t="s">
        <v>251</v>
      </c>
      <c r="H13" s="959">
        <v>1120.19</v>
      </c>
      <c r="I13" s="959" t="s">
        <v>251</v>
      </c>
      <c r="J13" s="959" t="s">
        <v>251</v>
      </c>
      <c r="K13" s="959">
        <v>257.79</v>
      </c>
      <c r="L13" s="959" t="s">
        <v>251</v>
      </c>
      <c r="M13" s="959" t="s">
        <v>251</v>
      </c>
      <c r="N13" s="959" t="s">
        <v>251</v>
      </c>
      <c r="O13" s="959" t="s">
        <v>251</v>
      </c>
      <c r="P13" s="959" t="s">
        <v>251</v>
      </c>
      <c r="Q13" s="959" t="s">
        <v>251</v>
      </c>
      <c r="R13" s="959" t="s">
        <v>251</v>
      </c>
      <c r="S13" s="959" t="s">
        <v>251</v>
      </c>
      <c r="T13" s="959" t="s">
        <v>251</v>
      </c>
      <c r="U13" s="959" t="s">
        <v>251</v>
      </c>
      <c r="V13" s="959" t="s">
        <v>251</v>
      </c>
      <c r="W13" s="959" t="s">
        <v>251</v>
      </c>
      <c r="X13" s="959" t="s">
        <v>251</v>
      </c>
    </row>
    <row r="14" spans="1:24">
      <c r="A14" s="930">
        <v>4</v>
      </c>
      <c r="B14" s="959" t="s">
        <v>251</v>
      </c>
      <c r="C14" s="959" t="s">
        <v>251</v>
      </c>
      <c r="D14" s="959" t="s">
        <v>251</v>
      </c>
      <c r="E14" s="959">
        <v>553.42</v>
      </c>
      <c r="F14" s="959">
        <v>546.47</v>
      </c>
      <c r="G14" s="959" t="s">
        <v>251</v>
      </c>
      <c r="H14" s="959">
        <v>1229.97</v>
      </c>
      <c r="I14" s="959" t="s">
        <v>251</v>
      </c>
      <c r="J14" s="959" t="s">
        <v>251</v>
      </c>
      <c r="K14" s="959">
        <v>283.98</v>
      </c>
      <c r="L14" s="959" t="s">
        <v>251</v>
      </c>
      <c r="M14" s="959" t="s">
        <v>251</v>
      </c>
      <c r="N14" s="959" t="s">
        <v>251</v>
      </c>
      <c r="O14" s="959" t="s">
        <v>251</v>
      </c>
      <c r="P14" s="959" t="s">
        <v>251</v>
      </c>
      <c r="Q14" s="959" t="s">
        <v>251</v>
      </c>
      <c r="R14" s="959" t="s">
        <v>251</v>
      </c>
      <c r="S14" s="959" t="s">
        <v>251</v>
      </c>
      <c r="T14" s="959" t="s">
        <v>251</v>
      </c>
      <c r="U14" s="959" t="s">
        <v>251</v>
      </c>
      <c r="V14" s="959" t="s">
        <v>251</v>
      </c>
      <c r="W14" s="959" t="s">
        <v>251</v>
      </c>
      <c r="X14" s="959" t="s">
        <v>251</v>
      </c>
    </row>
    <row r="15" spans="1:24">
      <c r="A15" s="930">
        <v>4.5</v>
      </c>
      <c r="B15" s="959" t="s">
        <v>251</v>
      </c>
      <c r="C15" s="959" t="s">
        <v>251</v>
      </c>
      <c r="D15" s="959" t="s">
        <v>251</v>
      </c>
      <c r="E15" s="959">
        <v>604.13</v>
      </c>
      <c r="F15" s="959">
        <v>596.05</v>
      </c>
      <c r="G15" s="959" t="s">
        <v>251</v>
      </c>
      <c r="H15" s="959">
        <v>1339.76</v>
      </c>
      <c r="I15" s="959" t="s">
        <v>251</v>
      </c>
      <c r="J15" s="959" t="s">
        <v>251</v>
      </c>
      <c r="K15" s="959">
        <v>310.16</v>
      </c>
      <c r="L15" s="959" t="s">
        <v>251</v>
      </c>
      <c r="M15" s="959" t="s">
        <v>251</v>
      </c>
      <c r="N15" s="959" t="s">
        <v>251</v>
      </c>
      <c r="O15" s="959" t="s">
        <v>251</v>
      </c>
      <c r="P15" s="959" t="s">
        <v>251</v>
      </c>
      <c r="Q15" s="959" t="s">
        <v>251</v>
      </c>
      <c r="R15" s="959" t="s">
        <v>251</v>
      </c>
      <c r="S15" s="959" t="s">
        <v>251</v>
      </c>
      <c r="T15" s="959" t="s">
        <v>251</v>
      </c>
      <c r="U15" s="959" t="s">
        <v>251</v>
      </c>
      <c r="V15" s="959" t="s">
        <v>251</v>
      </c>
      <c r="W15" s="959" t="s">
        <v>251</v>
      </c>
      <c r="X15" s="959" t="s">
        <v>251</v>
      </c>
    </row>
    <row r="16" spans="1:24">
      <c r="A16" s="930">
        <v>5</v>
      </c>
      <c r="B16" s="959" t="s">
        <v>251</v>
      </c>
      <c r="C16" s="959" t="s">
        <v>251</v>
      </c>
      <c r="D16" s="959" t="s">
        <v>251</v>
      </c>
      <c r="E16" s="959">
        <v>654.84</v>
      </c>
      <c r="F16" s="959">
        <v>645.63</v>
      </c>
      <c r="G16" s="959" t="s">
        <v>251</v>
      </c>
      <c r="H16" s="959">
        <v>1449.55</v>
      </c>
      <c r="I16" s="959" t="s">
        <v>251</v>
      </c>
      <c r="J16" s="959" t="s">
        <v>251</v>
      </c>
      <c r="K16" s="959">
        <v>336.35</v>
      </c>
      <c r="L16" s="959" t="s">
        <v>251</v>
      </c>
      <c r="M16" s="959" t="s">
        <v>251</v>
      </c>
      <c r="N16" s="959" t="s">
        <v>251</v>
      </c>
      <c r="O16" s="959" t="s">
        <v>251</v>
      </c>
      <c r="P16" s="959" t="s">
        <v>251</v>
      </c>
      <c r="Q16" s="959" t="s">
        <v>251</v>
      </c>
      <c r="R16" s="959" t="s">
        <v>251</v>
      </c>
      <c r="S16" s="959" t="s">
        <v>251</v>
      </c>
      <c r="T16" s="959" t="s">
        <v>251</v>
      </c>
      <c r="U16" s="959" t="s">
        <v>251</v>
      </c>
      <c r="V16" s="959" t="s">
        <v>251</v>
      </c>
      <c r="W16" s="959" t="s">
        <v>251</v>
      </c>
      <c r="X16" s="959" t="s">
        <v>251</v>
      </c>
    </row>
    <row r="17" spans="1:24">
      <c r="A17" s="930">
        <v>5.5</v>
      </c>
      <c r="B17" s="959" t="s">
        <v>251</v>
      </c>
      <c r="C17" s="959" t="s">
        <v>251</v>
      </c>
      <c r="D17" s="959" t="s">
        <v>251</v>
      </c>
      <c r="E17" s="959">
        <v>684.95</v>
      </c>
      <c r="F17" s="959">
        <v>684.82</v>
      </c>
      <c r="G17" s="959" t="s">
        <v>251</v>
      </c>
      <c r="H17" s="959">
        <v>1493.79</v>
      </c>
      <c r="I17" s="959" t="s">
        <v>251</v>
      </c>
      <c r="J17" s="959" t="s">
        <v>251</v>
      </c>
      <c r="K17" s="959">
        <v>352.39</v>
      </c>
      <c r="L17" s="959" t="s">
        <v>251</v>
      </c>
      <c r="M17" s="959" t="s">
        <v>251</v>
      </c>
      <c r="N17" s="959" t="s">
        <v>251</v>
      </c>
      <c r="O17" s="959" t="s">
        <v>251</v>
      </c>
      <c r="P17" s="959" t="s">
        <v>251</v>
      </c>
      <c r="Q17" s="959" t="s">
        <v>251</v>
      </c>
      <c r="R17" s="959" t="s">
        <v>251</v>
      </c>
      <c r="S17" s="959" t="s">
        <v>251</v>
      </c>
      <c r="T17" s="959" t="s">
        <v>251</v>
      </c>
      <c r="U17" s="959" t="s">
        <v>251</v>
      </c>
      <c r="V17" s="959" t="s">
        <v>251</v>
      </c>
      <c r="W17" s="959" t="s">
        <v>251</v>
      </c>
      <c r="X17" s="959" t="s">
        <v>251</v>
      </c>
    </row>
    <row r="18" spans="1:24">
      <c r="A18" s="930">
        <v>6</v>
      </c>
      <c r="B18" s="959" t="s">
        <v>251</v>
      </c>
      <c r="C18" s="959" t="s">
        <v>251</v>
      </c>
      <c r="D18" s="959" t="s">
        <v>251</v>
      </c>
      <c r="E18" s="959">
        <v>719</v>
      </c>
      <c r="F18" s="959">
        <v>717.96</v>
      </c>
      <c r="G18" s="959" t="s">
        <v>251</v>
      </c>
      <c r="H18" s="959">
        <v>1546.31</v>
      </c>
      <c r="I18" s="959" t="s">
        <v>251</v>
      </c>
      <c r="J18" s="959" t="s">
        <v>251</v>
      </c>
      <c r="K18" s="959">
        <v>370.19</v>
      </c>
      <c r="L18" s="959" t="s">
        <v>251</v>
      </c>
      <c r="M18" s="959" t="s">
        <v>251</v>
      </c>
      <c r="N18" s="959" t="s">
        <v>251</v>
      </c>
      <c r="O18" s="959" t="s">
        <v>251</v>
      </c>
      <c r="P18" s="959" t="s">
        <v>251</v>
      </c>
      <c r="Q18" s="959" t="s">
        <v>251</v>
      </c>
      <c r="R18" s="959" t="s">
        <v>251</v>
      </c>
      <c r="S18" s="959" t="s">
        <v>251</v>
      </c>
      <c r="T18" s="959" t="s">
        <v>251</v>
      </c>
      <c r="U18" s="959" t="s">
        <v>251</v>
      </c>
      <c r="V18" s="959" t="s">
        <v>251</v>
      </c>
      <c r="W18" s="959" t="s">
        <v>251</v>
      </c>
      <c r="X18" s="959" t="s">
        <v>251</v>
      </c>
    </row>
    <row r="19" spans="1:24">
      <c r="A19" s="930">
        <v>6.5</v>
      </c>
      <c r="B19" s="959" t="s">
        <v>251</v>
      </c>
      <c r="C19" s="959" t="s">
        <v>251</v>
      </c>
      <c r="D19" s="959" t="s">
        <v>251</v>
      </c>
      <c r="E19" s="959">
        <v>753.05</v>
      </c>
      <c r="F19" s="959">
        <v>751.11</v>
      </c>
      <c r="G19" s="959" t="s">
        <v>251</v>
      </c>
      <c r="H19" s="959">
        <v>1598.84</v>
      </c>
      <c r="I19" s="959" t="s">
        <v>251</v>
      </c>
      <c r="J19" s="959" t="s">
        <v>251</v>
      </c>
      <c r="K19" s="959">
        <v>387.98</v>
      </c>
      <c r="L19" s="959" t="s">
        <v>251</v>
      </c>
      <c r="M19" s="959" t="s">
        <v>251</v>
      </c>
      <c r="N19" s="959" t="s">
        <v>251</v>
      </c>
      <c r="O19" s="959" t="s">
        <v>251</v>
      </c>
      <c r="P19" s="959" t="s">
        <v>251</v>
      </c>
      <c r="Q19" s="959" t="s">
        <v>251</v>
      </c>
      <c r="R19" s="959" t="s">
        <v>251</v>
      </c>
      <c r="S19" s="959" t="s">
        <v>251</v>
      </c>
      <c r="T19" s="959" t="s">
        <v>251</v>
      </c>
      <c r="U19" s="959" t="s">
        <v>251</v>
      </c>
      <c r="V19" s="959" t="s">
        <v>251</v>
      </c>
      <c r="W19" s="959" t="s">
        <v>251</v>
      </c>
      <c r="X19" s="959" t="s">
        <v>251</v>
      </c>
    </row>
    <row r="20" spans="1:24">
      <c r="A20" s="930">
        <v>7</v>
      </c>
      <c r="B20" s="959" t="s">
        <v>251</v>
      </c>
      <c r="C20" s="959" t="s">
        <v>251</v>
      </c>
      <c r="D20" s="959" t="s">
        <v>251</v>
      </c>
      <c r="E20" s="959">
        <v>787.1</v>
      </c>
      <c r="F20" s="959">
        <v>784.25</v>
      </c>
      <c r="G20" s="959" t="s">
        <v>251</v>
      </c>
      <c r="H20" s="959">
        <v>1651.36</v>
      </c>
      <c r="I20" s="959" t="s">
        <v>251</v>
      </c>
      <c r="J20" s="959" t="s">
        <v>251</v>
      </c>
      <c r="K20" s="959">
        <v>405.78</v>
      </c>
      <c r="L20" s="959" t="s">
        <v>251</v>
      </c>
      <c r="M20" s="959" t="s">
        <v>251</v>
      </c>
      <c r="N20" s="959" t="s">
        <v>251</v>
      </c>
      <c r="O20" s="959" t="s">
        <v>251</v>
      </c>
      <c r="P20" s="959" t="s">
        <v>251</v>
      </c>
      <c r="Q20" s="959" t="s">
        <v>251</v>
      </c>
      <c r="R20" s="959" t="s">
        <v>251</v>
      </c>
      <c r="S20" s="959" t="s">
        <v>251</v>
      </c>
      <c r="T20" s="959" t="s">
        <v>251</v>
      </c>
      <c r="U20" s="959" t="s">
        <v>251</v>
      </c>
      <c r="V20" s="959" t="s">
        <v>251</v>
      </c>
      <c r="W20" s="959" t="s">
        <v>251</v>
      </c>
      <c r="X20" s="959" t="s">
        <v>251</v>
      </c>
    </row>
    <row r="21" spans="1:24">
      <c r="A21" s="930">
        <v>7.5</v>
      </c>
      <c r="B21" s="959" t="s">
        <v>251</v>
      </c>
      <c r="C21" s="959" t="s">
        <v>251</v>
      </c>
      <c r="D21" s="959" t="s">
        <v>251</v>
      </c>
      <c r="E21" s="959">
        <v>821.15</v>
      </c>
      <c r="F21" s="959">
        <v>817.39</v>
      </c>
      <c r="G21" s="959" t="s">
        <v>251</v>
      </c>
      <c r="H21" s="959">
        <v>1703.88</v>
      </c>
      <c r="I21" s="959" t="s">
        <v>251</v>
      </c>
      <c r="J21" s="959" t="s">
        <v>251</v>
      </c>
      <c r="K21" s="959">
        <v>423.57</v>
      </c>
      <c r="L21" s="959" t="s">
        <v>251</v>
      </c>
      <c r="M21" s="959" t="s">
        <v>251</v>
      </c>
      <c r="N21" s="959" t="s">
        <v>251</v>
      </c>
      <c r="O21" s="959" t="s">
        <v>251</v>
      </c>
      <c r="P21" s="959" t="s">
        <v>251</v>
      </c>
      <c r="Q21" s="959" t="s">
        <v>251</v>
      </c>
      <c r="R21" s="959" t="s">
        <v>251</v>
      </c>
      <c r="S21" s="959" t="s">
        <v>251</v>
      </c>
      <c r="T21" s="959" t="s">
        <v>251</v>
      </c>
      <c r="U21" s="959" t="s">
        <v>251</v>
      </c>
      <c r="V21" s="959" t="s">
        <v>251</v>
      </c>
      <c r="W21" s="959" t="s">
        <v>251</v>
      </c>
      <c r="X21" s="959" t="s">
        <v>251</v>
      </c>
    </row>
    <row r="22" spans="1:24">
      <c r="A22" s="930">
        <v>8</v>
      </c>
      <c r="B22" s="959" t="s">
        <v>251</v>
      </c>
      <c r="C22" s="959" t="s">
        <v>251</v>
      </c>
      <c r="D22" s="959" t="s">
        <v>251</v>
      </c>
      <c r="E22" s="959">
        <v>855.2</v>
      </c>
      <c r="F22" s="959">
        <v>850.54</v>
      </c>
      <c r="G22" s="959" t="s">
        <v>251</v>
      </c>
      <c r="H22" s="959">
        <v>1756.4</v>
      </c>
      <c r="I22" s="959" t="s">
        <v>251</v>
      </c>
      <c r="J22" s="959" t="s">
        <v>251</v>
      </c>
      <c r="K22" s="959">
        <v>441.37</v>
      </c>
      <c r="L22" s="959" t="s">
        <v>251</v>
      </c>
      <c r="M22" s="959" t="s">
        <v>251</v>
      </c>
      <c r="N22" s="959" t="s">
        <v>251</v>
      </c>
      <c r="O22" s="959" t="s">
        <v>251</v>
      </c>
      <c r="P22" s="959" t="s">
        <v>251</v>
      </c>
      <c r="Q22" s="959" t="s">
        <v>251</v>
      </c>
      <c r="R22" s="959" t="s">
        <v>251</v>
      </c>
      <c r="S22" s="959" t="s">
        <v>251</v>
      </c>
      <c r="T22" s="959" t="s">
        <v>251</v>
      </c>
      <c r="U22" s="959" t="s">
        <v>251</v>
      </c>
      <c r="V22" s="959" t="s">
        <v>251</v>
      </c>
      <c r="W22" s="959" t="s">
        <v>251</v>
      </c>
      <c r="X22" s="959" t="s">
        <v>251</v>
      </c>
    </row>
    <row r="23" spans="1:24">
      <c r="A23" s="930">
        <v>8.5</v>
      </c>
      <c r="B23" s="959" t="s">
        <v>251</v>
      </c>
      <c r="C23" s="959" t="s">
        <v>251</v>
      </c>
      <c r="D23" s="959" t="s">
        <v>251</v>
      </c>
      <c r="E23" s="959">
        <v>889.24</v>
      </c>
      <c r="F23" s="959">
        <v>883.68</v>
      </c>
      <c r="G23" s="959" t="s">
        <v>251</v>
      </c>
      <c r="H23" s="959">
        <v>1808.93</v>
      </c>
      <c r="I23" s="959" t="s">
        <v>251</v>
      </c>
      <c r="J23" s="959" t="s">
        <v>251</v>
      </c>
      <c r="K23" s="959">
        <v>459.16</v>
      </c>
      <c r="L23" s="959" t="s">
        <v>251</v>
      </c>
      <c r="M23" s="959" t="s">
        <v>251</v>
      </c>
      <c r="N23" s="959" t="s">
        <v>251</v>
      </c>
      <c r="O23" s="959" t="s">
        <v>251</v>
      </c>
      <c r="P23" s="959" t="s">
        <v>251</v>
      </c>
      <c r="Q23" s="959" t="s">
        <v>251</v>
      </c>
      <c r="R23" s="959" t="s">
        <v>251</v>
      </c>
      <c r="S23" s="959" t="s">
        <v>251</v>
      </c>
      <c r="T23" s="959" t="s">
        <v>251</v>
      </c>
      <c r="U23" s="959" t="s">
        <v>251</v>
      </c>
      <c r="V23" s="959" t="s">
        <v>251</v>
      </c>
      <c r="W23" s="959" t="s">
        <v>251</v>
      </c>
      <c r="X23" s="959" t="s">
        <v>251</v>
      </c>
    </row>
    <row r="24" spans="1:24">
      <c r="A24" s="930">
        <v>9</v>
      </c>
      <c r="B24" s="959" t="s">
        <v>251</v>
      </c>
      <c r="C24" s="959" t="s">
        <v>251</v>
      </c>
      <c r="D24" s="959" t="s">
        <v>251</v>
      </c>
      <c r="E24" s="959">
        <v>923.29</v>
      </c>
      <c r="F24" s="959">
        <v>916.82</v>
      </c>
      <c r="G24" s="959" t="s">
        <v>251</v>
      </c>
      <c r="H24" s="959">
        <v>1861.45</v>
      </c>
      <c r="I24" s="959" t="s">
        <v>251</v>
      </c>
      <c r="J24" s="959" t="s">
        <v>251</v>
      </c>
      <c r="K24" s="959">
        <v>476.96</v>
      </c>
      <c r="L24" s="959" t="s">
        <v>251</v>
      </c>
      <c r="M24" s="959" t="s">
        <v>251</v>
      </c>
      <c r="N24" s="959" t="s">
        <v>251</v>
      </c>
      <c r="O24" s="959" t="s">
        <v>251</v>
      </c>
      <c r="P24" s="959" t="s">
        <v>251</v>
      </c>
      <c r="Q24" s="959" t="s">
        <v>251</v>
      </c>
      <c r="R24" s="959" t="s">
        <v>251</v>
      </c>
      <c r="S24" s="959" t="s">
        <v>251</v>
      </c>
      <c r="T24" s="959" t="s">
        <v>251</v>
      </c>
      <c r="U24" s="959" t="s">
        <v>251</v>
      </c>
      <c r="V24" s="959" t="s">
        <v>251</v>
      </c>
      <c r="W24" s="959" t="s">
        <v>251</v>
      </c>
      <c r="X24" s="959" t="s">
        <v>251</v>
      </c>
    </row>
    <row r="25" spans="1:24">
      <c r="A25" s="930">
        <v>9.5</v>
      </c>
      <c r="B25" s="959" t="s">
        <v>251</v>
      </c>
      <c r="C25" s="959" t="s">
        <v>251</v>
      </c>
      <c r="D25" s="959" t="s">
        <v>251</v>
      </c>
      <c r="E25" s="959">
        <v>957.34</v>
      </c>
      <c r="F25" s="959">
        <v>949.97</v>
      </c>
      <c r="G25" s="959" t="s">
        <v>251</v>
      </c>
      <c r="H25" s="959">
        <v>1913.97</v>
      </c>
      <c r="I25" s="959" t="s">
        <v>251</v>
      </c>
      <c r="J25" s="959" t="s">
        <v>251</v>
      </c>
      <c r="K25" s="959">
        <v>494.75</v>
      </c>
      <c r="L25" s="959" t="s">
        <v>251</v>
      </c>
      <c r="M25" s="959" t="s">
        <v>251</v>
      </c>
      <c r="N25" s="959" t="s">
        <v>251</v>
      </c>
      <c r="O25" s="959" t="s">
        <v>251</v>
      </c>
      <c r="P25" s="959" t="s">
        <v>251</v>
      </c>
      <c r="Q25" s="959" t="s">
        <v>251</v>
      </c>
      <c r="R25" s="959" t="s">
        <v>251</v>
      </c>
      <c r="S25" s="959" t="s">
        <v>251</v>
      </c>
      <c r="T25" s="959" t="s">
        <v>251</v>
      </c>
      <c r="U25" s="959" t="s">
        <v>251</v>
      </c>
      <c r="V25" s="959" t="s">
        <v>251</v>
      </c>
      <c r="W25" s="959" t="s">
        <v>251</v>
      </c>
      <c r="X25" s="959" t="s">
        <v>251</v>
      </c>
    </row>
    <row r="26" spans="1:24">
      <c r="A26" s="930">
        <v>10</v>
      </c>
      <c r="B26" s="959" t="s">
        <v>251</v>
      </c>
      <c r="C26" s="959" t="s">
        <v>251</v>
      </c>
      <c r="D26" s="959" t="s">
        <v>251</v>
      </c>
      <c r="E26" s="959">
        <v>991.39</v>
      </c>
      <c r="F26" s="959">
        <v>983.11</v>
      </c>
      <c r="G26" s="959" t="s">
        <v>251</v>
      </c>
      <c r="H26" s="959">
        <v>1966.5</v>
      </c>
      <c r="I26" s="959" t="s">
        <v>251</v>
      </c>
      <c r="J26" s="959" t="s">
        <v>251</v>
      </c>
      <c r="K26" s="959">
        <v>512.55</v>
      </c>
      <c r="L26" s="959" t="s">
        <v>251</v>
      </c>
      <c r="M26" s="959" t="s">
        <v>251</v>
      </c>
      <c r="N26" s="959" t="s">
        <v>251</v>
      </c>
      <c r="O26" s="959" t="s">
        <v>251</v>
      </c>
      <c r="P26" s="959" t="s">
        <v>251</v>
      </c>
      <c r="Q26" s="959" t="s">
        <v>251</v>
      </c>
      <c r="R26" s="959" t="s">
        <v>251</v>
      </c>
      <c r="S26" s="959" t="s">
        <v>251</v>
      </c>
      <c r="T26" s="959" t="s">
        <v>251</v>
      </c>
      <c r="U26" s="959" t="s">
        <v>251</v>
      </c>
      <c r="V26" s="959" t="s">
        <v>251</v>
      </c>
      <c r="W26" s="959" t="s">
        <v>251</v>
      </c>
      <c r="X26" s="959" t="s">
        <v>251</v>
      </c>
    </row>
    <row r="27" spans="1:24">
      <c r="A27" s="930">
        <v>10.5</v>
      </c>
      <c r="B27" s="959" t="s">
        <v>251</v>
      </c>
      <c r="C27" s="959" t="s">
        <v>251</v>
      </c>
      <c r="D27" s="959" t="s">
        <v>251</v>
      </c>
      <c r="E27" s="959">
        <v>1023.51</v>
      </c>
      <c r="F27" s="959">
        <v>1045.42</v>
      </c>
      <c r="G27" s="959" t="s">
        <v>251</v>
      </c>
      <c r="H27" s="959">
        <v>2028.78</v>
      </c>
      <c r="I27" s="959" t="s">
        <v>251</v>
      </c>
      <c r="J27" s="959" t="s">
        <v>251</v>
      </c>
      <c r="K27" s="959">
        <v>544.14</v>
      </c>
      <c r="L27" s="959" t="s">
        <v>251</v>
      </c>
      <c r="M27" s="959" t="s">
        <v>251</v>
      </c>
      <c r="N27" s="959" t="s">
        <v>251</v>
      </c>
      <c r="O27" s="959" t="s">
        <v>251</v>
      </c>
      <c r="P27" s="959" t="s">
        <v>251</v>
      </c>
      <c r="Q27" s="959" t="s">
        <v>251</v>
      </c>
      <c r="R27" s="959" t="s">
        <v>251</v>
      </c>
      <c r="S27" s="959" t="s">
        <v>251</v>
      </c>
      <c r="T27" s="959" t="s">
        <v>251</v>
      </c>
      <c r="U27" s="959" t="s">
        <v>251</v>
      </c>
      <c r="V27" s="959" t="s">
        <v>251</v>
      </c>
      <c r="W27" s="959" t="s">
        <v>251</v>
      </c>
      <c r="X27" s="959" t="s">
        <v>251</v>
      </c>
    </row>
    <row r="28" spans="1:24">
      <c r="A28" s="930">
        <v>11</v>
      </c>
      <c r="B28" s="959" t="s">
        <v>251</v>
      </c>
      <c r="C28" s="959" t="s">
        <v>251</v>
      </c>
      <c r="D28" s="959" t="s">
        <v>251</v>
      </c>
      <c r="E28" s="959">
        <v>1057.28</v>
      </c>
      <c r="F28" s="959">
        <v>1071.64</v>
      </c>
      <c r="G28" s="959" t="s">
        <v>251</v>
      </c>
      <c r="H28" s="959">
        <v>2088.68</v>
      </c>
      <c r="I28" s="959" t="s">
        <v>251</v>
      </c>
      <c r="J28" s="959" t="s">
        <v>251</v>
      </c>
      <c r="K28" s="959">
        <v>562.27</v>
      </c>
      <c r="L28" s="959" t="s">
        <v>251</v>
      </c>
      <c r="M28" s="959" t="s">
        <v>251</v>
      </c>
      <c r="N28" s="959" t="s">
        <v>251</v>
      </c>
      <c r="O28" s="959" t="s">
        <v>251</v>
      </c>
      <c r="P28" s="959" t="s">
        <v>251</v>
      </c>
      <c r="Q28" s="959" t="s">
        <v>251</v>
      </c>
      <c r="R28" s="959" t="s">
        <v>251</v>
      </c>
      <c r="S28" s="959" t="s">
        <v>251</v>
      </c>
      <c r="T28" s="959" t="s">
        <v>251</v>
      </c>
      <c r="U28" s="959" t="s">
        <v>251</v>
      </c>
      <c r="V28" s="959" t="s">
        <v>251</v>
      </c>
      <c r="W28" s="959" t="s">
        <v>251</v>
      </c>
      <c r="X28" s="959" t="s">
        <v>251</v>
      </c>
    </row>
    <row r="29" spans="1:24">
      <c r="A29" s="930">
        <v>11.5</v>
      </c>
      <c r="B29" s="959" t="s">
        <v>251</v>
      </c>
      <c r="C29" s="959" t="s">
        <v>251</v>
      </c>
      <c r="D29" s="959" t="s">
        <v>251</v>
      </c>
      <c r="E29" s="959">
        <v>1091.04</v>
      </c>
      <c r="F29" s="959">
        <v>1097.86</v>
      </c>
      <c r="G29" s="959" t="s">
        <v>251</v>
      </c>
      <c r="H29" s="959">
        <v>2148.58</v>
      </c>
      <c r="I29" s="959" t="s">
        <v>251</v>
      </c>
      <c r="J29" s="959" t="s">
        <v>251</v>
      </c>
      <c r="K29" s="959">
        <v>580.4</v>
      </c>
      <c r="L29" s="959" t="s">
        <v>251</v>
      </c>
      <c r="M29" s="959" t="s">
        <v>251</v>
      </c>
      <c r="N29" s="959" t="s">
        <v>251</v>
      </c>
      <c r="O29" s="959" t="s">
        <v>251</v>
      </c>
      <c r="P29" s="959" t="s">
        <v>251</v>
      </c>
      <c r="Q29" s="959" t="s">
        <v>251</v>
      </c>
      <c r="R29" s="959" t="s">
        <v>251</v>
      </c>
      <c r="S29" s="959" t="s">
        <v>251</v>
      </c>
      <c r="T29" s="959" t="s">
        <v>251</v>
      </c>
      <c r="U29" s="959" t="s">
        <v>251</v>
      </c>
      <c r="V29" s="959" t="s">
        <v>251</v>
      </c>
      <c r="W29" s="959" t="s">
        <v>251</v>
      </c>
      <c r="X29" s="959" t="s">
        <v>251</v>
      </c>
    </row>
    <row r="30" spans="1:24">
      <c r="A30" s="930">
        <v>12</v>
      </c>
      <c r="B30" s="959" t="s">
        <v>251</v>
      </c>
      <c r="C30" s="959" t="s">
        <v>251</v>
      </c>
      <c r="D30" s="959" t="s">
        <v>251</v>
      </c>
      <c r="E30" s="959">
        <v>1124.81</v>
      </c>
      <c r="F30" s="959">
        <v>1124.07</v>
      </c>
      <c r="G30" s="959" t="s">
        <v>251</v>
      </c>
      <c r="H30" s="959">
        <v>2208.48</v>
      </c>
      <c r="I30" s="959" t="s">
        <v>251</v>
      </c>
      <c r="J30" s="959" t="s">
        <v>251</v>
      </c>
      <c r="K30" s="959">
        <v>598.52</v>
      </c>
      <c r="L30" s="959" t="s">
        <v>251</v>
      </c>
      <c r="M30" s="959" t="s">
        <v>251</v>
      </c>
      <c r="N30" s="959" t="s">
        <v>251</v>
      </c>
      <c r="O30" s="959" t="s">
        <v>251</v>
      </c>
      <c r="P30" s="959" t="s">
        <v>251</v>
      </c>
      <c r="Q30" s="959" t="s">
        <v>251</v>
      </c>
      <c r="R30" s="959" t="s">
        <v>251</v>
      </c>
      <c r="S30" s="959" t="s">
        <v>251</v>
      </c>
      <c r="T30" s="959" t="s">
        <v>251</v>
      </c>
      <c r="U30" s="959" t="s">
        <v>251</v>
      </c>
      <c r="V30" s="959" t="s">
        <v>251</v>
      </c>
      <c r="W30" s="959" t="s">
        <v>251</v>
      </c>
      <c r="X30" s="959" t="s">
        <v>251</v>
      </c>
    </row>
    <row r="31" spans="1:24">
      <c r="A31" s="930">
        <v>12.5</v>
      </c>
      <c r="B31" s="959" t="s">
        <v>251</v>
      </c>
      <c r="C31" s="959" t="s">
        <v>251</v>
      </c>
      <c r="D31" s="959" t="s">
        <v>251</v>
      </c>
      <c r="E31" s="959">
        <v>1158.58</v>
      </c>
      <c r="F31" s="959">
        <v>1150.29</v>
      </c>
      <c r="G31" s="959" t="s">
        <v>251</v>
      </c>
      <c r="H31" s="959">
        <v>2268.38</v>
      </c>
      <c r="I31" s="959" t="s">
        <v>251</v>
      </c>
      <c r="J31" s="959" t="s">
        <v>251</v>
      </c>
      <c r="K31" s="959">
        <v>616.65</v>
      </c>
      <c r="L31" s="959" t="s">
        <v>251</v>
      </c>
      <c r="M31" s="959" t="s">
        <v>251</v>
      </c>
      <c r="N31" s="959" t="s">
        <v>251</v>
      </c>
      <c r="O31" s="959" t="s">
        <v>251</v>
      </c>
      <c r="P31" s="959" t="s">
        <v>251</v>
      </c>
      <c r="Q31" s="959" t="s">
        <v>251</v>
      </c>
      <c r="R31" s="959" t="s">
        <v>251</v>
      </c>
      <c r="S31" s="959" t="s">
        <v>251</v>
      </c>
      <c r="T31" s="959" t="s">
        <v>251</v>
      </c>
      <c r="U31" s="959" t="s">
        <v>251</v>
      </c>
      <c r="V31" s="959" t="s">
        <v>251</v>
      </c>
      <c r="W31" s="959" t="s">
        <v>251</v>
      </c>
      <c r="X31" s="959" t="s">
        <v>251</v>
      </c>
    </row>
    <row r="32" spans="1:24">
      <c r="A32" s="930">
        <v>13</v>
      </c>
      <c r="B32" s="959" t="s">
        <v>251</v>
      </c>
      <c r="C32" s="959" t="s">
        <v>251</v>
      </c>
      <c r="D32" s="959" t="s">
        <v>251</v>
      </c>
      <c r="E32" s="959">
        <v>1192.34</v>
      </c>
      <c r="F32" s="959">
        <v>1176.51</v>
      </c>
      <c r="G32" s="959" t="s">
        <v>251</v>
      </c>
      <c r="H32" s="959">
        <v>2328.28</v>
      </c>
      <c r="I32" s="959" t="s">
        <v>251</v>
      </c>
      <c r="J32" s="959" t="s">
        <v>251</v>
      </c>
      <c r="K32" s="959">
        <v>634.78</v>
      </c>
      <c r="L32" s="959" t="s">
        <v>251</v>
      </c>
      <c r="M32" s="959" t="s">
        <v>251</v>
      </c>
      <c r="N32" s="959" t="s">
        <v>251</v>
      </c>
      <c r="O32" s="959" t="s">
        <v>251</v>
      </c>
      <c r="P32" s="959" t="s">
        <v>251</v>
      </c>
      <c r="Q32" s="959" t="s">
        <v>251</v>
      </c>
      <c r="R32" s="959" t="s">
        <v>251</v>
      </c>
      <c r="S32" s="959" t="s">
        <v>251</v>
      </c>
      <c r="T32" s="959" t="s">
        <v>251</v>
      </c>
      <c r="U32" s="959" t="s">
        <v>251</v>
      </c>
      <c r="V32" s="959" t="s">
        <v>251</v>
      </c>
      <c r="W32" s="959" t="s">
        <v>251</v>
      </c>
      <c r="X32" s="959" t="s">
        <v>251</v>
      </c>
    </row>
    <row r="33" spans="1:24">
      <c r="A33" s="930">
        <v>13.5</v>
      </c>
      <c r="B33" s="959" t="s">
        <v>251</v>
      </c>
      <c r="C33" s="959" t="s">
        <v>251</v>
      </c>
      <c r="D33" s="959" t="s">
        <v>251</v>
      </c>
      <c r="E33" s="959">
        <v>1226.11</v>
      </c>
      <c r="F33" s="959">
        <v>1202.72</v>
      </c>
      <c r="G33" s="959" t="s">
        <v>251</v>
      </c>
      <c r="H33" s="959">
        <v>2388.18</v>
      </c>
      <c r="I33" s="959" t="s">
        <v>251</v>
      </c>
      <c r="J33" s="959" t="s">
        <v>251</v>
      </c>
      <c r="K33" s="959">
        <v>652.9</v>
      </c>
      <c r="L33" s="959" t="s">
        <v>251</v>
      </c>
      <c r="M33" s="959" t="s">
        <v>251</v>
      </c>
      <c r="N33" s="959" t="s">
        <v>251</v>
      </c>
      <c r="O33" s="959" t="s">
        <v>251</v>
      </c>
      <c r="P33" s="959" t="s">
        <v>251</v>
      </c>
      <c r="Q33" s="959" t="s">
        <v>251</v>
      </c>
      <c r="R33" s="959" t="s">
        <v>251</v>
      </c>
      <c r="S33" s="959" t="s">
        <v>251</v>
      </c>
      <c r="T33" s="959" t="s">
        <v>251</v>
      </c>
      <c r="U33" s="959" t="s">
        <v>251</v>
      </c>
      <c r="V33" s="959" t="s">
        <v>251</v>
      </c>
      <c r="W33" s="959" t="s">
        <v>251</v>
      </c>
      <c r="X33" s="959" t="s">
        <v>251</v>
      </c>
    </row>
    <row r="34" spans="1:24">
      <c r="A34" s="930">
        <v>14</v>
      </c>
      <c r="B34" s="959" t="s">
        <v>251</v>
      </c>
      <c r="C34" s="959" t="s">
        <v>251</v>
      </c>
      <c r="D34" s="959" t="s">
        <v>251</v>
      </c>
      <c r="E34" s="959">
        <v>1259.87</v>
      </c>
      <c r="F34" s="959">
        <v>1228.94</v>
      </c>
      <c r="G34" s="959" t="s">
        <v>251</v>
      </c>
      <c r="H34" s="959">
        <v>2448.08</v>
      </c>
      <c r="I34" s="959" t="s">
        <v>251</v>
      </c>
      <c r="J34" s="959" t="s">
        <v>251</v>
      </c>
      <c r="K34" s="959">
        <v>671.03</v>
      </c>
      <c r="L34" s="959" t="s">
        <v>251</v>
      </c>
      <c r="M34" s="959" t="s">
        <v>251</v>
      </c>
      <c r="N34" s="959" t="s">
        <v>251</v>
      </c>
      <c r="O34" s="959" t="s">
        <v>251</v>
      </c>
      <c r="P34" s="959" t="s">
        <v>251</v>
      </c>
      <c r="Q34" s="959" t="s">
        <v>251</v>
      </c>
      <c r="R34" s="959" t="s">
        <v>251</v>
      </c>
      <c r="S34" s="959" t="s">
        <v>251</v>
      </c>
      <c r="T34" s="959" t="s">
        <v>251</v>
      </c>
      <c r="U34" s="959" t="s">
        <v>251</v>
      </c>
      <c r="V34" s="959" t="s">
        <v>251</v>
      </c>
      <c r="W34" s="959" t="s">
        <v>251</v>
      </c>
      <c r="X34" s="959" t="s">
        <v>251</v>
      </c>
    </row>
    <row r="35" spans="1:24">
      <c r="A35" s="930">
        <v>14.5</v>
      </c>
      <c r="B35" s="959" t="s">
        <v>251</v>
      </c>
      <c r="C35" s="959" t="s">
        <v>251</v>
      </c>
      <c r="D35" s="959" t="s">
        <v>251</v>
      </c>
      <c r="E35" s="959">
        <v>1293.64</v>
      </c>
      <c r="F35" s="959">
        <v>1255.16</v>
      </c>
      <c r="G35" s="959" t="s">
        <v>251</v>
      </c>
      <c r="H35" s="959">
        <v>2507.99</v>
      </c>
      <c r="I35" s="959" t="s">
        <v>251</v>
      </c>
      <c r="J35" s="959" t="s">
        <v>251</v>
      </c>
      <c r="K35" s="959">
        <v>689.15</v>
      </c>
      <c r="L35" s="959" t="s">
        <v>251</v>
      </c>
      <c r="M35" s="959" t="s">
        <v>251</v>
      </c>
      <c r="N35" s="959" t="s">
        <v>251</v>
      </c>
      <c r="O35" s="959" t="s">
        <v>251</v>
      </c>
      <c r="P35" s="959" t="s">
        <v>251</v>
      </c>
      <c r="Q35" s="959" t="s">
        <v>251</v>
      </c>
      <c r="R35" s="959" t="s">
        <v>251</v>
      </c>
      <c r="S35" s="959" t="s">
        <v>251</v>
      </c>
      <c r="T35" s="959" t="s">
        <v>251</v>
      </c>
      <c r="U35" s="959" t="s">
        <v>251</v>
      </c>
      <c r="V35" s="959" t="s">
        <v>251</v>
      </c>
      <c r="W35" s="959" t="s">
        <v>251</v>
      </c>
      <c r="X35" s="959" t="s">
        <v>251</v>
      </c>
    </row>
    <row r="36" spans="1:24">
      <c r="A36" s="930">
        <v>15</v>
      </c>
      <c r="B36" s="959" t="s">
        <v>251</v>
      </c>
      <c r="C36" s="959" t="s">
        <v>251</v>
      </c>
      <c r="D36" s="959" t="s">
        <v>251</v>
      </c>
      <c r="E36" s="959">
        <v>1327.41</v>
      </c>
      <c r="F36" s="959">
        <v>1281.37</v>
      </c>
      <c r="G36" s="959" t="s">
        <v>251</v>
      </c>
      <c r="H36" s="959">
        <v>2567.89</v>
      </c>
      <c r="I36" s="959" t="s">
        <v>251</v>
      </c>
      <c r="J36" s="959" t="s">
        <v>251</v>
      </c>
      <c r="K36" s="959">
        <v>707.28</v>
      </c>
      <c r="L36" s="959" t="s">
        <v>251</v>
      </c>
      <c r="M36" s="959" t="s">
        <v>251</v>
      </c>
      <c r="N36" s="959" t="s">
        <v>251</v>
      </c>
      <c r="O36" s="959" t="s">
        <v>251</v>
      </c>
      <c r="P36" s="959" t="s">
        <v>251</v>
      </c>
      <c r="Q36" s="959" t="s">
        <v>251</v>
      </c>
      <c r="R36" s="959" t="s">
        <v>251</v>
      </c>
      <c r="S36" s="959" t="s">
        <v>251</v>
      </c>
      <c r="T36" s="959" t="s">
        <v>251</v>
      </c>
      <c r="U36" s="959" t="s">
        <v>251</v>
      </c>
      <c r="V36" s="959" t="s">
        <v>251</v>
      </c>
      <c r="W36" s="959" t="s">
        <v>251</v>
      </c>
      <c r="X36" s="959" t="s">
        <v>251</v>
      </c>
    </row>
    <row r="37" spans="1:24">
      <c r="A37" s="930">
        <v>15.5</v>
      </c>
      <c r="B37" s="959" t="s">
        <v>251</v>
      </c>
      <c r="C37" s="959" t="s">
        <v>251</v>
      </c>
      <c r="D37" s="959" t="s">
        <v>251</v>
      </c>
      <c r="E37" s="959">
        <v>1361.17</v>
      </c>
      <c r="F37" s="959">
        <v>1307.59</v>
      </c>
      <c r="G37" s="959" t="s">
        <v>251</v>
      </c>
      <c r="H37" s="959">
        <v>2627.79</v>
      </c>
      <c r="I37" s="959" t="s">
        <v>251</v>
      </c>
      <c r="J37" s="959" t="s">
        <v>251</v>
      </c>
      <c r="K37" s="959">
        <v>725.41</v>
      </c>
      <c r="L37" s="959" t="s">
        <v>251</v>
      </c>
      <c r="M37" s="959" t="s">
        <v>251</v>
      </c>
      <c r="N37" s="959" t="s">
        <v>251</v>
      </c>
      <c r="O37" s="959" t="s">
        <v>251</v>
      </c>
      <c r="P37" s="959" t="s">
        <v>251</v>
      </c>
      <c r="Q37" s="959" t="s">
        <v>251</v>
      </c>
      <c r="R37" s="959" t="s">
        <v>251</v>
      </c>
      <c r="S37" s="959" t="s">
        <v>251</v>
      </c>
      <c r="T37" s="959" t="s">
        <v>251</v>
      </c>
      <c r="U37" s="959" t="s">
        <v>251</v>
      </c>
      <c r="V37" s="959" t="s">
        <v>251</v>
      </c>
      <c r="W37" s="959" t="s">
        <v>251</v>
      </c>
      <c r="X37" s="959" t="s">
        <v>251</v>
      </c>
    </row>
    <row r="38" spans="1:24">
      <c r="A38" s="930">
        <v>16</v>
      </c>
      <c r="B38" s="959" t="s">
        <v>251</v>
      </c>
      <c r="C38" s="959" t="s">
        <v>251</v>
      </c>
      <c r="D38" s="959" t="s">
        <v>251</v>
      </c>
      <c r="E38" s="959">
        <v>1394.94</v>
      </c>
      <c r="F38" s="959">
        <v>1333.81</v>
      </c>
      <c r="G38" s="959" t="s">
        <v>251</v>
      </c>
      <c r="H38" s="959">
        <v>2687.69</v>
      </c>
      <c r="I38" s="959" t="s">
        <v>251</v>
      </c>
      <c r="J38" s="959" t="s">
        <v>251</v>
      </c>
      <c r="K38" s="959">
        <v>743.53</v>
      </c>
      <c r="L38" s="959" t="s">
        <v>251</v>
      </c>
      <c r="M38" s="959" t="s">
        <v>251</v>
      </c>
      <c r="N38" s="959" t="s">
        <v>251</v>
      </c>
      <c r="O38" s="959" t="s">
        <v>251</v>
      </c>
      <c r="P38" s="959" t="s">
        <v>251</v>
      </c>
      <c r="Q38" s="959" t="s">
        <v>251</v>
      </c>
      <c r="R38" s="959" t="s">
        <v>251</v>
      </c>
      <c r="S38" s="959" t="s">
        <v>251</v>
      </c>
      <c r="T38" s="959" t="s">
        <v>251</v>
      </c>
      <c r="U38" s="959" t="s">
        <v>251</v>
      </c>
      <c r="V38" s="959" t="s">
        <v>251</v>
      </c>
      <c r="W38" s="959" t="s">
        <v>251</v>
      </c>
      <c r="X38" s="959" t="s">
        <v>251</v>
      </c>
    </row>
    <row r="39" spans="1:24">
      <c r="A39" s="930">
        <v>16.5</v>
      </c>
      <c r="B39" s="959" t="s">
        <v>251</v>
      </c>
      <c r="C39" s="959" t="s">
        <v>251</v>
      </c>
      <c r="D39" s="959" t="s">
        <v>251</v>
      </c>
      <c r="E39" s="959">
        <v>1428.7</v>
      </c>
      <c r="F39" s="959">
        <v>1360.02</v>
      </c>
      <c r="G39" s="959" t="s">
        <v>251</v>
      </c>
      <c r="H39" s="959">
        <v>2747.59</v>
      </c>
      <c r="I39" s="959" t="s">
        <v>251</v>
      </c>
      <c r="J39" s="959" t="s">
        <v>251</v>
      </c>
      <c r="K39" s="959">
        <v>761.66</v>
      </c>
      <c r="L39" s="959" t="s">
        <v>251</v>
      </c>
      <c r="M39" s="959" t="s">
        <v>251</v>
      </c>
      <c r="N39" s="959" t="s">
        <v>251</v>
      </c>
      <c r="O39" s="959" t="s">
        <v>251</v>
      </c>
      <c r="P39" s="959" t="s">
        <v>251</v>
      </c>
      <c r="Q39" s="959" t="s">
        <v>251</v>
      </c>
      <c r="R39" s="959" t="s">
        <v>251</v>
      </c>
      <c r="S39" s="959" t="s">
        <v>251</v>
      </c>
      <c r="T39" s="959" t="s">
        <v>251</v>
      </c>
      <c r="U39" s="959" t="s">
        <v>251</v>
      </c>
      <c r="V39" s="959" t="s">
        <v>251</v>
      </c>
      <c r="W39" s="959" t="s">
        <v>251</v>
      </c>
      <c r="X39" s="959" t="s">
        <v>251</v>
      </c>
    </row>
    <row r="40" spans="1:24">
      <c r="A40" s="930">
        <v>17</v>
      </c>
      <c r="B40" s="959" t="s">
        <v>251</v>
      </c>
      <c r="C40" s="959" t="s">
        <v>251</v>
      </c>
      <c r="D40" s="959" t="s">
        <v>251</v>
      </c>
      <c r="E40" s="959">
        <v>1462.47</v>
      </c>
      <c r="F40" s="959">
        <v>1386.24</v>
      </c>
      <c r="G40" s="959" t="s">
        <v>251</v>
      </c>
      <c r="H40" s="959">
        <v>2807.49</v>
      </c>
      <c r="I40" s="959" t="s">
        <v>251</v>
      </c>
      <c r="J40" s="959" t="s">
        <v>251</v>
      </c>
      <c r="K40" s="959">
        <v>779.79</v>
      </c>
      <c r="L40" s="959" t="s">
        <v>251</v>
      </c>
      <c r="M40" s="959" t="s">
        <v>251</v>
      </c>
      <c r="N40" s="959" t="s">
        <v>251</v>
      </c>
      <c r="O40" s="959" t="s">
        <v>251</v>
      </c>
      <c r="P40" s="959" t="s">
        <v>251</v>
      </c>
      <c r="Q40" s="959" t="s">
        <v>251</v>
      </c>
      <c r="R40" s="959" t="s">
        <v>251</v>
      </c>
      <c r="S40" s="959" t="s">
        <v>251</v>
      </c>
      <c r="T40" s="959" t="s">
        <v>251</v>
      </c>
      <c r="U40" s="959" t="s">
        <v>251</v>
      </c>
      <c r="V40" s="959" t="s">
        <v>251</v>
      </c>
      <c r="W40" s="959" t="s">
        <v>251</v>
      </c>
      <c r="X40" s="959" t="s">
        <v>251</v>
      </c>
    </row>
    <row r="41" spans="1:24">
      <c r="A41" s="930">
        <v>17.5</v>
      </c>
      <c r="B41" s="959" t="s">
        <v>251</v>
      </c>
      <c r="C41" s="959" t="s">
        <v>251</v>
      </c>
      <c r="D41" s="959" t="s">
        <v>251</v>
      </c>
      <c r="E41" s="959">
        <v>1496.24</v>
      </c>
      <c r="F41" s="959">
        <v>1412.45</v>
      </c>
      <c r="G41" s="959" t="s">
        <v>251</v>
      </c>
      <c r="H41" s="959">
        <v>2867.39</v>
      </c>
      <c r="I41" s="959" t="s">
        <v>251</v>
      </c>
      <c r="J41" s="959" t="s">
        <v>251</v>
      </c>
      <c r="K41" s="959">
        <v>797.91</v>
      </c>
      <c r="L41" s="959" t="s">
        <v>251</v>
      </c>
      <c r="M41" s="959" t="s">
        <v>251</v>
      </c>
      <c r="N41" s="959" t="s">
        <v>251</v>
      </c>
      <c r="O41" s="959" t="s">
        <v>251</v>
      </c>
      <c r="P41" s="959" t="s">
        <v>251</v>
      </c>
      <c r="Q41" s="959" t="s">
        <v>251</v>
      </c>
      <c r="R41" s="959" t="s">
        <v>251</v>
      </c>
      <c r="S41" s="959" t="s">
        <v>251</v>
      </c>
      <c r="T41" s="959" t="s">
        <v>251</v>
      </c>
      <c r="U41" s="959" t="s">
        <v>251</v>
      </c>
      <c r="V41" s="959" t="s">
        <v>251</v>
      </c>
      <c r="W41" s="959" t="s">
        <v>251</v>
      </c>
      <c r="X41" s="959" t="s">
        <v>251</v>
      </c>
    </row>
    <row r="42" spans="1:24">
      <c r="A42" s="930">
        <v>18</v>
      </c>
      <c r="B42" s="959" t="s">
        <v>251</v>
      </c>
      <c r="C42" s="959" t="s">
        <v>251</v>
      </c>
      <c r="D42" s="959" t="s">
        <v>251</v>
      </c>
      <c r="E42" s="959">
        <v>1530</v>
      </c>
      <c r="F42" s="959">
        <v>1438.67</v>
      </c>
      <c r="G42" s="959" t="s">
        <v>251</v>
      </c>
      <c r="H42" s="959">
        <v>2927.29</v>
      </c>
      <c r="I42" s="959" t="s">
        <v>251</v>
      </c>
      <c r="J42" s="959" t="s">
        <v>251</v>
      </c>
      <c r="K42" s="959">
        <v>816.04</v>
      </c>
      <c r="L42" s="959" t="s">
        <v>251</v>
      </c>
      <c r="M42" s="959" t="s">
        <v>251</v>
      </c>
      <c r="N42" s="959" t="s">
        <v>251</v>
      </c>
      <c r="O42" s="959" t="s">
        <v>251</v>
      </c>
      <c r="P42" s="959" t="s">
        <v>251</v>
      </c>
      <c r="Q42" s="959" t="s">
        <v>251</v>
      </c>
      <c r="R42" s="959" t="s">
        <v>251</v>
      </c>
      <c r="S42" s="959" t="s">
        <v>251</v>
      </c>
      <c r="T42" s="959" t="s">
        <v>251</v>
      </c>
      <c r="U42" s="959" t="s">
        <v>251</v>
      </c>
      <c r="V42" s="959" t="s">
        <v>251</v>
      </c>
      <c r="W42" s="959" t="s">
        <v>251</v>
      </c>
      <c r="X42" s="959" t="s">
        <v>251</v>
      </c>
    </row>
    <row r="43" spans="1:24">
      <c r="A43" s="930">
        <v>18.5</v>
      </c>
      <c r="B43" s="959" t="s">
        <v>251</v>
      </c>
      <c r="C43" s="959" t="s">
        <v>251</v>
      </c>
      <c r="D43" s="959" t="s">
        <v>251</v>
      </c>
      <c r="E43" s="959">
        <v>1563.77</v>
      </c>
      <c r="F43" s="959">
        <v>1464.89</v>
      </c>
      <c r="G43" s="959" t="s">
        <v>251</v>
      </c>
      <c r="H43" s="959">
        <v>2987.19</v>
      </c>
      <c r="I43" s="959" t="s">
        <v>251</v>
      </c>
      <c r="J43" s="959" t="s">
        <v>251</v>
      </c>
      <c r="K43" s="959">
        <v>834.17</v>
      </c>
      <c r="L43" s="959" t="s">
        <v>251</v>
      </c>
      <c r="M43" s="959" t="s">
        <v>251</v>
      </c>
      <c r="N43" s="959" t="s">
        <v>251</v>
      </c>
      <c r="O43" s="959" t="s">
        <v>251</v>
      </c>
      <c r="P43" s="959" t="s">
        <v>251</v>
      </c>
      <c r="Q43" s="959" t="s">
        <v>251</v>
      </c>
      <c r="R43" s="959" t="s">
        <v>251</v>
      </c>
      <c r="S43" s="959" t="s">
        <v>251</v>
      </c>
      <c r="T43" s="959" t="s">
        <v>251</v>
      </c>
      <c r="U43" s="959" t="s">
        <v>251</v>
      </c>
      <c r="V43" s="959" t="s">
        <v>251</v>
      </c>
      <c r="W43" s="959" t="s">
        <v>251</v>
      </c>
      <c r="X43" s="959" t="s">
        <v>251</v>
      </c>
    </row>
    <row r="44" spans="1:24">
      <c r="A44" s="930">
        <v>19</v>
      </c>
      <c r="B44" s="959" t="s">
        <v>251</v>
      </c>
      <c r="C44" s="959" t="s">
        <v>251</v>
      </c>
      <c r="D44" s="959" t="s">
        <v>251</v>
      </c>
      <c r="E44" s="959">
        <v>1597.53</v>
      </c>
      <c r="F44" s="959">
        <v>1491.1</v>
      </c>
      <c r="G44" s="959" t="s">
        <v>251</v>
      </c>
      <c r="H44" s="959">
        <v>3047.09</v>
      </c>
      <c r="I44" s="959" t="s">
        <v>251</v>
      </c>
      <c r="J44" s="959" t="s">
        <v>251</v>
      </c>
      <c r="K44" s="959">
        <v>852.29</v>
      </c>
      <c r="L44" s="959" t="s">
        <v>251</v>
      </c>
      <c r="M44" s="959" t="s">
        <v>251</v>
      </c>
      <c r="N44" s="959" t="s">
        <v>251</v>
      </c>
      <c r="O44" s="959" t="s">
        <v>251</v>
      </c>
      <c r="P44" s="959" t="s">
        <v>251</v>
      </c>
      <c r="Q44" s="959" t="s">
        <v>251</v>
      </c>
      <c r="R44" s="959" t="s">
        <v>251</v>
      </c>
      <c r="S44" s="959" t="s">
        <v>251</v>
      </c>
      <c r="T44" s="959" t="s">
        <v>251</v>
      </c>
      <c r="U44" s="959" t="s">
        <v>251</v>
      </c>
      <c r="V44" s="959" t="s">
        <v>251</v>
      </c>
      <c r="W44" s="959" t="s">
        <v>251</v>
      </c>
      <c r="X44" s="959" t="s">
        <v>251</v>
      </c>
    </row>
    <row r="45" spans="1:24">
      <c r="A45" s="930">
        <v>19.5</v>
      </c>
      <c r="B45" s="959" t="s">
        <v>251</v>
      </c>
      <c r="C45" s="959" t="s">
        <v>251</v>
      </c>
      <c r="D45" s="959" t="s">
        <v>251</v>
      </c>
      <c r="E45" s="959">
        <v>1631.3</v>
      </c>
      <c r="F45" s="959">
        <v>1517.32</v>
      </c>
      <c r="G45" s="959" t="s">
        <v>251</v>
      </c>
      <c r="H45" s="959">
        <v>3106.99</v>
      </c>
      <c r="I45" s="959" t="s">
        <v>251</v>
      </c>
      <c r="J45" s="959" t="s">
        <v>251</v>
      </c>
      <c r="K45" s="959">
        <v>870.42</v>
      </c>
      <c r="L45" s="959" t="s">
        <v>251</v>
      </c>
      <c r="M45" s="959" t="s">
        <v>251</v>
      </c>
      <c r="N45" s="959" t="s">
        <v>251</v>
      </c>
      <c r="O45" s="959" t="s">
        <v>251</v>
      </c>
      <c r="P45" s="959" t="s">
        <v>251</v>
      </c>
      <c r="Q45" s="959" t="s">
        <v>251</v>
      </c>
      <c r="R45" s="959" t="s">
        <v>251</v>
      </c>
      <c r="S45" s="959" t="s">
        <v>251</v>
      </c>
      <c r="T45" s="959" t="s">
        <v>251</v>
      </c>
      <c r="U45" s="959" t="s">
        <v>251</v>
      </c>
      <c r="V45" s="959" t="s">
        <v>251</v>
      </c>
      <c r="W45" s="959" t="s">
        <v>251</v>
      </c>
      <c r="X45" s="959" t="s">
        <v>251</v>
      </c>
    </row>
    <row r="46" spans="1:24">
      <c r="A46" s="930">
        <v>20</v>
      </c>
      <c r="B46" s="959" t="s">
        <v>251</v>
      </c>
      <c r="C46" s="959" t="s">
        <v>251</v>
      </c>
      <c r="D46" s="959" t="s">
        <v>251</v>
      </c>
      <c r="E46" s="959">
        <v>1665.07</v>
      </c>
      <c r="F46" s="959">
        <v>1543.54</v>
      </c>
      <c r="G46" s="959" t="s">
        <v>251</v>
      </c>
      <c r="H46" s="959">
        <v>3166.9</v>
      </c>
      <c r="I46" s="959" t="s">
        <v>251</v>
      </c>
      <c r="J46" s="959" t="s">
        <v>251</v>
      </c>
      <c r="K46" s="959">
        <v>888.55</v>
      </c>
      <c r="L46" s="959" t="s">
        <v>251</v>
      </c>
      <c r="M46" s="959" t="s">
        <v>251</v>
      </c>
      <c r="N46" s="959" t="s">
        <v>251</v>
      </c>
      <c r="O46" s="959" t="s">
        <v>251</v>
      </c>
      <c r="P46" s="959" t="s">
        <v>251</v>
      </c>
      <c r="Q46" s="959" t="s">
        <v>251</v>
      </c>
      <c r="R46" s="959" t="s">
        <v>251</v>
      </c>
      <c r="S46" s="959" t="s">
        <v>251</v>
      </c>
      <c r="T46" s="959" t="s">
        <v>251</v>
      </c>
      <c r="U46" s="959" t="s">
        <v>251</v>
      </c>
      <c r="V46" s="959" t="s">
        <v>251</v>
      </c>
      <c r="W46" s="959" t="s">
        <v>251</v>
      </c>
      <c r="X46" s="959" t="s">
        <v>251</v>
      </c>
    </row>
    <row r="47" spans="1:24">
      <c r="A47" s="930">
        <v>20.5</v>
      </c>
      <c r="B47" s="959" t="s">
        <v>251</v>
      </c>
      <c r="C47" s="959" t="s">
        <v>251</v>
      </c>
      <c r="D47" s="959" t="s">
        <v>251</v>
      </c>
      <c r="E47" s="959">
        <v>1674.73</v>
      </c>
      <c r="F47" s="959">
        <v>1569.75</v>
      </c>
      <c r="G47" s="959" t="s">
        <v>251</v>
      </c>
      <c r="H47" s="959">
        <v>3226.8</v>
      </c>
      <c r="I47" s="959" t="s">
        <v>251</v>
      </c>
      <c r="J47" s="959" t="s">
        <v>251</v>
      </c>
      <c r="K47" s="959">
        <v>894.07</v>
      </c>
      <c r="L47" s="959" t="s">
        <v>251</v>
      </c>
      <c r="M47" s="959" t="s">
        <v>251</v>
      </c>
      <c r="N47" s="959" t="s">
        <v>251</v>
      </c>
      <c r="O47" s="959" t="s">
        <v>251</v>
      </c>
      <c r="P47" s="959" t="s">
        <v>251</v>
      </c>
      <c r="Q47" s="959" t="s">
        <v>251</v>
      </c>
      <c r="R47" s="959" t="s">
        <v>251</v>
      </c>
      <c r="S47" s="959" t="s">
        <v>251</v>
      </c>
      <c r="T47" s="959" t="s">
        <v>251</v>
      </c>
      <c r="U47" s="959" t="s">
        <v>251</v>
      </c>
      <c r="V47" s="959" t="s">
        <v>251</v>
      </c>
      <c r="W47" s="959" t="s">
        <v>251</v>
      </c>
      <c r="X47" s="959" t="s">
        <v>251</v>
      </c>
    </row>
    <row r="48" spans="1:24">
      <c r="A48" s="930" t="s">
        <v>1940</v>
      </c>
      <c r="B48" s="932"/>
      <c r="C48" s="932"/>
      <c r="D48" s="932"/>
      <c r="E48" s="932"/>
      <c r="F48" s="932"/>
      <c r="G48" s="932"/>
      <c r="H48" s="932"/>
      <c r="I48" s="932"/>
      <c r="J48" s="932"/>
      <c r="K48" s="932"/>
      <c r="L48" s="932"/>
      <c r="M48" s="932"/>
      <c r="N48" s="932"/>
      <c r="O48" s="932"/>
      <c r="P48" s="932"/>
      <c r="Q48" s="932"/>
      <c r="R48" s="932"/>
      <c r="S48" s="932"/>
      <c r="T48" s="932"/>
      <c r="U48" s="932"/>
      <c r="V48" s="932"/>
      <c r="W48" s="932"/>
      <c r="X48" s="932"/>
    </row>
    <row r="49" ht="36" spans="1:24">
      <c r="A49" s="924" t="s">
        <v>2154</v>
      </c>
      <c r="B49" s="933" t="s">
        <v>2155</v>
      </c>
      <c r="C49" s="933" t="s">
        <v>2156</v>
      </c>
      <c r="D49" s="933" t="s">
        <v>2157</v>
      </c>
      <c r="E49" s="933" t="s">
        <v>2158</v>
      </c>
      <c r="F49" s="933" t="s">
        <v>2159</v>
      </c>
      <c r="G49" s="933" t="s">
        <v>2160</v>
      </c>
      <c r="H49" s="933" t="s">
        <v>2161</v>
      </c>
      <c r="I49" s="933" t="s">
        <v>2162</v>
      </c>
      <c r="J49" s="933" t="s">
        <v>2163</v>
      </c>
      <c r="K49" s="933" t="s">
        <v>2164</v>
      </c>
      <c r="L49" s="933" t="s">
        <v>2165</v>
      </c>
      <c r="M49" s="933" t="s">
        <v>2166</v>
      </c>
      <c r="N49" s="933" t="s">
        <v>2167</v>
      </c>
      <c r="O49" s="933" t="s">
        <v>2168</v>
      </c>
      <c r="P49" s="933" t="s">
        <v>2169</v>
      </c>
      <c r="Q49" s="933" t="s">
        <v>2170</v>
      </c>
      <c r="R49" s="933" t="s">
        <v>2171</v>
      </c>
      <c r="S49" s="933" t="s">
        <v>2172</v>
      </c>
      <c r="T49" s="933" t="s">
        <v>2173</v>
      </c>
      <c r="U49" s="933" t="s">
        <v>2174</v>
      </c>
      <c r="V49" s="933" t="s">
        <v>2175</v>
      </c>
      <c r="W49" s="944" t="s">
        <v>2176</v>
      </c>
      <c r="X49" s="944" t="s">
        <v>2177</v>
      </c>
    </row>
    <row r="50" spans="1:24">
      <c r="A50" s="930" t="s">
        <v>2178</v>
      </c>
      <c r="B50" s="959" t="s">
        <v>251</v>
      </c>
      <c r="C50" s="959" t="s">
        <v>251</v>
      </c>
      <c r="D50" s="959" t="s">
        <v>251</v>
      </c>
      <c r="E50" s="959">
        <v>79.88</v>
      </c>
      <c r="F50" s="959">
        <v>69.12</v>
      </c>
      <c r="G50" s="959" t="s">
        <v>251</v>
      </c>
      <c r="H50" s="959">
        <v>157.78</v>
      </c>
      <c r="I50" s="959" t="s">
        <v>251</v>
      </c>
      <c r="J50" s="959" t="s">
        <v>251</v>
      </c>
      <c r="K50" s="959">
        <v>41.52</v>
      </c>
      <c r="L50" s="959" t="s">
        <v>251</v>
      </c>
      <c r="M50" s="959" t="s">
        <v>251</v>
      </c>
      <c r="N50" s="959" t="s">
        <v>251</v>
      </c>
      <c r="O50" s="959" t="s">
        <v>251</v>
      </c>
      <c r="P50" s="959" t="s">
        <v>251</v>
      </c>
      <c r="Q50" s="959" t="s">
        <v>251</v>
      </c>
      <c r="R50" s="959" t="s">
        <v>251</v>
      </c>
      <c r="S50" s="959" t="s">
        <v>251</v>
      </c>
      <c r="T50" s="959" t="s">
        <v>251</v>
      </c>
      <c r="U50" s="959" t="s">
        <v>251</v>
      </c>
      <c r="V50" s="959" t="s">
        <v>251</v>
      </c>
      <c r="W50" s="959" t="s">
        <v>251</v>
      </c>
      <c r="X50" s="959" t="s">
        <v>251</v>
      </c>
    </row>
    <row r="51" spans="1:24">
      <c r="A51" s="930" t="s">
        <v>2179</v>
      </c>
      <c r="B51" s="959" t="s">
        <v>251</v>
      </c>
      <c r="C51" s="959" t="s">
        <v>251</v>
      </c>
      <c r="D51" s="959" t="s">
        <v>251</v>
      </c>
      <c r="E51" s="959">
        <v>69.06</v>
      </c>
      <c r="F51" s="959">
        <v>67.99</v>
      </c>
      <c r="G51" s="959" t="s">
        <v>251</v>
      </c>
      <c r="H51" s="959">
        <v>136.41</v>
      </c>
      <c r="I51" s="959" t="s">
        <v>251</v>
      </c>
      <c r="J51" s="959" t="s">
        <v>251</v>
      </c>
      <c r="K51" s="959">
        <v>38.53</v>
      </c>
      <c r="L51" s="959" t="s">
        <v>251</v>
      </c>
      <c r="M51" s="959" t="s">
        <v>251</v>
      </c>
      <c r="N51" s="959" t="s">
        <v>251</v>
      </c>
      <c r="O51" s="959" t="s">
        <v>251</v>
      </c>
      <c r="P51" s="959" t="s">
        <v>251</v>
      </c>
      <c r="Q51" s="959" t="s">
        <v>251</v>
      </c>
      <c r="R51" s="959" t="s">
        <v>251</v>
      </c>
      <c r="S51" s="959" t="s">
        <v>251</v>
      </c>
      <c r="T51" s="959" t="s">
        <v>251</v>
      </c>
      <c r="U51" s="959" t="s">
        <v>251</v>
      </c>
      <c r="V51" s="959" t="s">
        <v>251</v>
      </c>
      <c r="W51" s="959" t="s">
        <v>251</v>
      </c>
      <c r="X51" s="959" t="s">
        <v>251</v>
      </c>
    </row>
    <row r="52" spans="1:24">
      <c r="A52" s="930" t="s">
        <v>2180</v>
      </c>
      <c r="B52" s="959" t="s">
        <v>251</v>
      </c>
      <c r="C52" s="959" t="s">
        <v>251</v>
      </c>
      <c r="D52" s="959" t="s">
        <v>251</v>
      </c>
      <c r="E52" s="959">
        <v>72.79</v>
      </c>
      <c r="F52" s="959">
        <v>67.51</v>
      </c>
      <c r="G52" s="959" t="s">
        <v>251</v>
      </c>
      <c r="H52" s="959">
        <v>144.09</v>
      </c>
      <c r="I52" s="959" t="s">
        <v>251</v>
      </c>
      <c r="J52" s="959" t="s">
        <v>251</v>
      </c>
      <c r="K52" s="959">
        <v>38.42</v>
      </c>
      <c r="L52" s="959" t="s">
        <v>251</v>
      </c>
      <c r="M52" s="959" t="s">
        <v>251</v>
      </c>
      <c r="N52" s="959" t="s">
        <v>251</v>
      </c>
      <c r="O52" s="959" t="s">
        <v>251</v>
      </c>
      <c r="P52" s="959" t="s">
        <v>251</v>
      </c>
      <c r="Q52" s="959" t="s">
        <v>251</v>
      </c>
      <c r="R52" s="959" t="s">
        <v>251</v>
      </c>
      <c r="S52" s="959" t="s">
        <v>251</v>
      </c>
      <c r="T52" s="959" t="s">
        <v>251</v>
      </c>
      <c r="U52" s="959" t="s">
        <v>251</v>
      </c>
      <c r="V52" s="959" t="s">
        <v>251</v>
      </c>
      <c r="W52" s="959" t="s">
        <v>251</v>
      </c>
      <c r="X52" s="959" t="s">
        <v>251</v>
      </c>
    </row>
    <row r="53" spans="1:24">
      <c r="A53" s="930" t="s">
        <v>2181</v>
      </c>
      <c r="B53" s="959" t="s">
        <v>251</v>
      </c>
      <c r="C53" s="959" t="s">
        <v>251</v>
      </c>
      <c r="D53" s="959" t="s">
        <v>251</v>
      </c>
      <c r="E53" s="959">
        <v>66.24</v>
      </c>
      <c r="F53" s="959">
        <v>69.16</v>
      </c>
      <c r="G53" s="959" t="s">
        <v>251</v>
      </c>
      <c r="H53" s="959">
        <v>132.64</v>
      </c>
      <c r="I53" s="959" t="s">
        <v>251</v>
      </c>
      <c r="J53" s="959" t="s">
        <v>251</v>
      </c>
      <c r="K53" s="959">
        <v>38.15</v>
      </c>
      <c r="L53" s="959" t="s">
        <v>251</v>
      </c>
      <c r="M53" s="959" t="s">
        <v>251</v>
      </c>
      <c r="N53" s="959" t="s">
        <v>251</v>
      </c>
      <c r="O53" s="959" t="s">
        <v>251</v>
      </c>
      <c r="P53" s="959" t="s">
        <v>251</v>
      </c>
      <c r="Q53" s="959" t="s">
        <v>251</v>
      </c>
      <c r="R53" s="959" t="s">
        <v>251</v>
      </c>
      <c r="S53" s="959" t="s">
        <v>251</v>
      </c>
      <c r="T53" s="959" t="s">
        <v>251</v>
      </c>
      <c r="U53" s="959" t="s">
        <v>251</v>
      </c>
      <c r="V53" s="959" t="s">
        <v>251</v>
      </c>
      <c r="W53" s="959" t="s">
        <v>251</v>
      </c>
      <c r="X53" s="959" t="s">
        <v>251</v>
      </c>
    </row>
    <row r="54" spans="1:24">
      <c r="A54" s="930" t="s">
        <v>2182</v>
      </c>
      <c r="B54" s="959" t="s">
        <v>251</v>
      </c>
      <c r="C54" s="959" t="s">
        <v>251</v>
      </c>
      <c r="D54" s="959" t="s">
        <v>251</v>
      </c>
      <c r="E54" s="959">
        <v>67.73</v>
      </c>
      <c r="F54" s="959">
        <v>69.23</v>
      </c>
      <c r="G54" s="959" t="s">
        <v>251</v>
      </c>
      <c r="H54" s="959">
        <v>141.68</v>
      </c>
      <c r="I54" s="959" t="s">
        <v>251</v>
      </c>
      <c r="J54" s="959" t="s">
        <v>251</v>
      </c>
      <c r="K54" s="959">
        <v>46.73</v>
      </c>
      <c r="L54" s="959" t="s">
        <v>251</v>
      </c>
      <c r="M54" s="959" t="s">
        <v>251</v>
      </c>
      <c r="N54" s="959" t="s">
        <v>251</v>
      </c>
      <c r="O54" s="959" t="s">
        <v>251</v>
      </c>
      <c r="P54" s="959" t="s">
        <v>251</v>
      </c>
      <c r="Q54" s="959" t="s">
        <v>251</v>
      </c>
      <c r="R54" s="959" t="s">
        <v>251</v>
      </c>
      <c r="S54" s="959" t="s">
        <v>251</v>
      </c>
      <c r="T54" s="959" t="s">
        <v>251</v>
      </c>
      <c r="U54" s="959" t="s">
        <v>251</v>
      </c>
      <c r="V54" s="959" t="s">
        <v>251</v>
      </c>
      <c r="W54" s="959" t="s">
        <v>251</v>
      </c>
      <c r="X54" s="959" t="s">
        <v>251</v>
      </c>
    </row>
    <row r="55" spans="1:24">
      <c r="A55" s="930" t="s">
        <v>2183</v>
      </c>
      <c r="B55" s="959" t="s">
        <v>251</v>
      </c>
      <c r="C55" s="959" t="s">
        <v>251</v>
      </c>
      <c r="D55" s="959" t="s">
        <v>251</v>
      </c>
      <c r="E55" s="959">
        <v>68.37</v>
      </c>
      <c r="F55" s="959">
        <v>69.66</v>
      </c>
      <c r="G55" s="959" t="s">
        <v>251</v>
      </c>
      <c r="H55" s="959">
        <v>141.58</v>
      </c>
      <c r="I55" s="959" t="s">
        <v>251</v>
      </c>
      <c r="J55" s="959" t="s">
        <v>251</v>
      </c>
      <c r="K55" s="959">
        <v>45.55</v>
      </c>
      <c r="L55" s="959" t="s">
        <v>251</v>
      </c>
      <c r="M55" s="959" t="s">
        <v>251</v>
      </c>
      <c r="N55" s="959" t="s">
        <v>251</v>
      </c>
      <c r="O55" s="959" t="s">
        <v>251</v>
      </c>
      <c r="P55" s="959" t="s">
        <v>251</v>
      </c>
      <c r="Q55" s="959" t="s">
        <v>251</v>
      </c>
      <c r="R55" s="959" t="s">
        <v>251</v>
      </c>
      <c r="S55" s="959" t="s">
        <v>251</v>
      </c>
      <c r="T55" s="959" t="s">
        <v>251</v>
      </c>
      <c r="U55" s="959" t="s">
        <v>251</v>
      </c>
      <c r="V55" s="959" t="s">
        <v>251</v>
      </c>
      <c r="W55" s="959" t="s">
        <v>251</v>
      </c>
      <c r="X55" s="959" t="s">
        <v>251</v>
      </c>
    </row>
    <row r="56" spans="1:24">
      <c r="A56" s="930" t="s">
        <v>2184</v>
      </c>
      <c r="B56" s="959" t="s">
        <v>251</v>
      </c>
      <c r="C56" s="959" t="s">
        <v>251</v>
      </c>
      <c r="D56" s="959" t="s">
        <v>251</v>
      </c>
      <c r="E56" s="959">
        <v>68.96</v>
      </c>
      <c r="F56" s="959">
        <v>70.74</v>
      </c>
      <c r="G56" s="959" t="s">
        <v>251</v>
      </c>
      <c r="H56" s="959">
        <v>139</v>
      </c>
      <c r="I56" s="959" t="s">
        <v>251</v>
      </c>
      <c r="J56" s="959" t="s">
        <v>251</v>
      </c>
      <c r="K56" s="959">
        <v>44.57</v>
      </c>
      <c r="L56" s="959" t="s">
        <v>251</v>
      </c>
      <c r="M56" s="959" t="s">
        <v>251</v>
      </c>
      <c r="N56" s="959" t="s">
        <v>251</v>
      </c>
      <c r="O56" s="959" t="s">
        <v>251</v>
      </c>
      <c r="P56" s="959" t="s">
        <v>251</v>
      </c>
      <c r="Q56" s="959" t="s">
        <v>251</v>
      </c>
      <c r="R56" s="959" t="s">
        <v>251</v>
      </c>
      <c r="S56" s="959" t="s">
        <v>251</v>
      </c>
      <c r="T56" s="959" t="s">
        <v>251</v>
      </c>
      <c r="U56" s="959" t="s">
        <v>251</v>
      </c>
      <c r="V56" s="959" t="s">
        <v>251</v>
      </c>
      <c r="W56" s="959" t="s">
        <v>251</v>
      </c>
      <c r="X56" s="959" t="s">
        <v>251</v>
      </c>
    </row>
    <row r="57" ht="35" customHeight="1" spans="1:24">
      <c r="A57" s="960" t="s">
        <v>2185</v>
      </c>
      <c r="B57" s="960"/>
      <c r="C57" s="960"/>
      <c r="D57" s="960"/>
      <c r="E57" s="960"/>
      <c r="F57" s="960"/>
      <c r="G57" s="960"/>
      <c r="H57" s="960"/>
      <c r="I57" s="960"/>
      <c r="J57" s="960"/>
      <c r="K57" s="960"/>
      <c r="L57" s="960"/>
      <c r="M57" s="960"/>
      <c r="N57" s="960"/>
      <c r="O57" s="960"/>
      <c r="P57" s="960"/>
      <c r="Q57" s="960"/>
      <c r="R57" s="960"/>
      <c r="S57" s="960"/>
      <c r="T57" s="960"/>
      <c r="U57" s="960"/>
      <c r="V57" s="960"/>
      <c r="W57" s="960"/>
      <c r="X57" s="960"/>
    </row>
    <row r="58" spans="1:24">
      <c r="A58" s="936" t="s">
        <v>2186</v>
      </c>
      <c r="B58" s="936"/>
      <c r="C58" s="936"/>
      <c r="D58" s="936"/>
      <c r="E58" s="936"/>
      <c r="F58" s="936"/>
      <c r="G58" s="936"/>
      <c r="H58" s="936"/>
      <c r="I58" s="936"/>
      <c r="J58" s="936"/>
      <c r="K58" s="936"/>
      <c r="L58" s="936"/>
      <c r="M58" s="936"/>
      <c r="N58" s="936"/>
      <c r="O58" s="936"/>
      <c r="P58" s="936"/>
      <c r="Q58" s="936"/>
      <c r="R58" s="936"/>
      <c r="S58" s="936"/>
      <c r="T58" s="936"/>
      <c r="U58" s="936"/>
      <c r="V58" s="936"/>
      <c r="W58" s="936"/>
      <c r="X58" s="936"/>
    </row>
    <row r="59" spans="1:24">
      <c r="A59" s="936" t="s">
        <v>2187</v>
      </c>
      <c r="B59" s="936"/>
      <c r="C59" s="936"/>
      <c r="D59" s="936"/>
      <c r="E59" s="936"/>
      <c r="F59" s="936"/>
      <c r="G59" s="936"/>
      <c r="H59" s="936"/>
      <c r="I59" s="936"/>
      <c r="J59" s="936"/>
      <c r="K59" s="936"/>
      <c r="L59" s="936"/>
      <c r="M59" s="936"/>
      <c r="N59" s="936"/>
      <c r="O59" s="936"/>
      <c r="P59" s="936"/>
      <c r="Q59" s="936"/>
      <c r="R59" s="936"/>
      <c r="S59" s="936"/>
      <c r="T59" s="936"/>
      <c r="U59" s="936"/>
      <c r="V59" s="936"/>
      <c r="W59" s="936"/>
      <c r="X59" s="936"/>
    </row>
    <row r="60" spans="1:24">
      <c r="A60" s="936" t="s">
        <v>2188</v>
      </c>
      <c r="B60" s="936"/>
      <c r="C60" s="936"/>
      <c r="D60" s="936"/>
      <c r="E60" s="936"/>
      <c r="F60" s="936"/>
      <c r="G60" s="936"/>
      <c r="H60" s="936"/>
      <c r="I60" s="936"/>
      <c r="J60" s="936"/>
      <c r="K60" s="936"/>
      <c r="L60" s="936"/>
      <c r="M60" s="936"/>
      <c r="N60" s="936"/>
      <c r="O60" s="936"/>
      <c r="P60" s="936"/>
      <c r="Q60" s="936"/>
      <c r="R60" s="936"/>
      <c r="S60" s="936"/>
      <c r="T60" s="936"/>
      <c r="U60" s="936"/>
      <c r="V60" s="936"/>
      <c r="W60" s="936"/>
      <c r="X60" s="936"/>
    </row>
    <row r="61" spans="1:24">
      <c r="A61" s="936" t="s">
        <v>2189</v>
      </c>
      <c r="B61" s="936"/>
      <c r="C61" s="936"/>
      <c r="D61" s="936"/>
      <c r="E61" s="936"/>
      <c r="F61" s="936"/>
      <c r="G61" s="936"/>
      <c r="H61" s="936"/>
      <c r="I61" s="936"/>
      <c r="J61" s="936"/>
      <c r="K61" s="936"/>
      <c r="L61" s="936"/>
      <c r="M61" s="936"/>
      <c r="N61" s="936"/>
      <c r="O61" s="936"/>
      <c r="P61" s="936"/>
      <c r="Q61" s="936"/>
      <c r="R61" s="936"/>
      <c r="S61" s="936"/>
      <c r="T61" s="936"/>
      <c r="U61" s="936"/>
      <c r="V61" s="936"/>
      <c r="W61" s="936"/>
      <c r="X61" s="936"/>
    </row>
    <row r="62" spans="1:24">
      <c r="A62" s="936" t="s">
        <v>2190</v>
      </c>
      <c r="B62" s="936"/>
      <c r="C62" s="936"/>
      <c r="D62" s="936"/>
      <c r="E62" s="936"/>
      <c r="F62" s="936"/>
      <c r="G62" s="936"/>
      <c r="H62" s="936"/>
      <c r="I62" s="936"/>
      <c r="J62" s="936"/>
      <c r="K62" s="936"/>
      <c r="L62" s="936"/>
      <c r="M62" s="936"/>
      <c r="N62" s="936"/>
      <c r="O62" s="936"/>
      <c r="P62" s="936"/>
      <c r="Q62" s="936"/>
      <c r="R62" s="936"/>
      <c r="S62" s="936"/>
      <c r="T62" s="936"/>
      <c r="U62" s="936"/>
      <c r="V62" s="936"/>
      <c r="W62" s="936"/>
      <c r="X62" s="936"/>
    </row>
    <row r="63" spans="1:24">
      <c r="A63" s="936" t="s">
        <v>2191</v>
      </c>
      <c r="B63" s="936"/>
      <c r="C63" s="936"/>
      <c r="D63" s="936"/>
      <c r="E63" s="936"/>
      <c r="F63" s="936"/>
      <c r="G63" s="936"/>
      <c r="H63" s="936"/>
      <c r="I63" s="936"/>
      <c r="J63" s="936"/>
      <c r="K63" s="936"/>
      <c r="L63" s="936"/>
      <c r="M63" s="936"/>
      <c r="N63" s="936"/>
      <c r="O63" s="936"/>
      <c r="P63" s="936"/>
      <c r="Q63" s="936"/>
      <c r="R63" s="936"/>
      <c r="S63" s="936"/>
      <c r="T63" s="936"/>
      <c r="U63" s="936"/>
      <c r="V63" s="936"/>
      <c r="W63" s="936"/>
      <c r="X63" s="936"/>
    </row>
    <row r="64" spans="1:24">
      <c r="A64" s="936" t="s">
        <v>2192</v>
      </c>
      <c r="B64" s="936"/>
      <c r="C64" s="936"/>
      <c r="D64" s="936"/>
      <c r="E64" s="936"/>
      <c r="F64" s="936"/>
      <c r="G64" s="936"/>
      <c r="H64" s="936"/>
      <c r="I64" s="936"/>
      <c r="J64" s="936"/>
      <c r="K64" s="936"/>
      <c r="L64" s="936"/>
      <c r="M64" s="936"/>
      <c r="N64" s="936"/>
      <c r="O64" s="936"/>
      <c r="P64" s="936"/>
      <c r="Q64" s="936"/>
      <c r="R64" s="936"/>
      <c r="S64" s="936"/>
      <c r="T64" s="936"/>
      <c r="U64" s="936"/>
      <c r="V64" s="936"/>
      <c r="W64" s="936"/>
      <c r="X64" s="936"/>
    </row>
    <row r="65" spans="1:24">
      <c r="A65" s="967" t="s">
        <v>2193</v>
      </c>
      <c r="B65" s="967"/>
      <c r="C65" s="967"/>
      <c r="D65" s="967"/>
      <c r="E65" s="967"/>
      <c r="F65" s="967"/>
      <c r="G65" s="967"/>
      <c r="H65" s="967"/>
      <c r="I65" s="967"/>
      <c r="J65" s="967"/>
      <c r="K65" s="967"/>
      <c r="L65" s="967"/>
      <c r="M65" s="967"/>
      <c r="N65" s="967"/>
      <c r="O65" s="967"/>
      <c r="P65" s="967"/>
      <c r="Q65" s="967"/>
      <c r="R65" s="967"/>
      <c r="S65" s="967"/>
      <c r="T65" s="967"/>
      <c r="U65" s="967"/>
      <c r="V65" s="967"/>
      <c r="W65" s="967"/>
      <c r="X65" s="967"/>
    </row>
    <row r="66" spans="1:24">
      <c r="A66" s="936" t="s">
        <v>2194</v>
      </c>
      <c r="B66" s="936"/>
      <c r="C66" s="936"/>
      <c r="D66" s="936"/>
      <c r="E66" s="936"/>
      <c r="F66" s="936"/>
      <c r="G66" s="936"/>
      <c r="H66" s="936"/>
      <c r="I66" s="936"/>
      <c r="J66" s="936"/>
      <c r="K66" s="936"/>
      <c r="L66" s="936"/>
      <c r="M66" s="936"/>
      <c r="N66" s="936"/>
      <c r="O66" s="936"/>
      <c r="P66" s="936"/>
      <c r="Q66" s="936"/>
      <c r="R66" s="936"/>
      <c r="S66" s="936"/>
      <c r="T66" s="936"/>
      <c r="U66" s="936"/>
      <c r="V66" s="936"/>
      <c r="W66" s="936"/>
      <c r="X66" s="936"/>
    </row>
    <row r="67" spans="1:24">
      <c r="A67" s="936" t="s">
        <v>2195</v>
      </c>
      <c r="B67" s="936"/>
      <c r="C67" s="936"/>
      <c r="D67" s="936"/>
      <c r="E67" s="936"/>
      <c r="F67" s="936"/>
      <c r="G67" s="936"/>
      <c r="H67" s="936"/>
      <c r="I67" s="936"/>
      <c r="J67" s="936"/>
      <c r="K67" s="936"/>
      <c r="L67" s="936"/>
      <c r="M67" s="936"/>
      <c r="N67" s="936"/>
      <c r="O67" s="936"/>
      <c r="P67" s="936"/>
      <c r="Q67" s="936"/>
      <c r="R67" s="936"/>
      <c r="S67" s="936"/>
      <c r="T67" s="936"/>
      <c r="U67" s="936"/>
      <c r="V67" s="936"/>
      <c r="W67" s="936"/>
      <c r="X67" s="936"/>
    </row>
    <row r="68" spans="1:24">
      <c r="A68" s="967" t="s">
        <v>2196</v>
      </c>
      <c r="B68" s="967"/>
      <c r="C68" s="967"/>
      <c r="D68" s="967"/>
      <c r="E68" s="967"/>
      <c r="F68" s="967"/>
      <c r="G68" s="967"/>
      <c r="H68" s="967"/>
      <c r="I68" s="967"/>
      <c r="J68" s="967"/>
      <c r="K68" s="967"/>
      <c r="L68" s="967"/>
      <c r="M68" s="967"/>
      <c r="N68" s="967"/>
      <c r="O68" s="967"/>
      <c r="P68" s="967"/>
      <c r="Q68" s="967"/>
      <c r="R68" s="967"/>
      <c r="S68" s="967"/>
      <c r="T68" s="967"/>
      <c r="U68" s="967"/>
      <c r="V68" s="967"/>
      <c r="W68" s="967"/>
      <c r="X68" s="967"/>
    </row>
    <row r="69" spans="1:24">
      <c r="A69" s="967" t="s">
        <v>2197</v>
      </c>
      <c r="B69" s="967"/>
      <c r="C69" s="967"/>
      <c r="D69" s="967"/>
      <c r="E69" s="967"/>
      <c r="F69" s="967"/>
      <c r="G69" s="967"/>
      <c r="H69" s="967"/>
      <c r="I69" s="967"/>
      <c r="J69" s="967"/>
      <c r="K69" s="967"/>
      <c r="L69" s="967"/>
      <c r="M69" s="967"/>
      <c r="N69" s="967"/>
      <c r="O69" s="967"/>
      <c r="P69" s="967"/>
      <c r="Q69" s="967"/>
      <c r="R69" s="967"/>
      <c r="S69" s="967"/>
      <c r="T69" s="967"/>
      <c r="U69" s="967"/>
      <c r="V69" s="967"/>
      <c r="W69" s="967"/>
      <c r="X69" s="967"/>
    </row>
    <row r="70" spans="1:24">
      <c r="A70" s="967" t="s">
        <v>2198</v>
      </c>
      <c r="B70" s="967"/>
      <c r="C70" s="967"/>
      <c r="D70" s="967"/>
      <c r="E70" s="967"/>
      <c r="F70" s="967"/>
      <c r="G70" s="967"/>
      <c r="H70" s="967"/>
      <c r="I70" s="967"/>
      <c r="J70" s="967"/>
      <c r="K70" s="967"/>
      <c r="L70" s="967"/>
      <c r="M70" s="967"/>
      <c r="N70" s="967"/>
      <c r="O70" s="967"/>
      <c r="P70" s="967"/>
      <c r="Q70" s="967"/>
      <c r="R70" s="967"/>
      <c r="S70" s="967"/>
      <c r="T70" s="967"/>
      <c r="U70" s="967"/>
      <c r="V70" s="967"/>
      <c r="W70" s="967"/>
      <c r="X70" s="967"/>
    </row>
    <row r="71" spans="1:24">
      <c r="A71" s="936" t="s">
        <v>2199</v>
      </c>
      <c r="B71" s="936"/>
      <c r="C71" s="936"/>
      <c r="D71" s="936"/>
      <c r="E71" s="936"/>
      <c r="F71" s="936"/>
      <c r="G71" s="936"/>
      <c r="H71" s="936"/>
      <c r="I71" s="936"/>
      <c r="J71" s="936"/>
      <c r="K71" s="936"/>
      <c r="L71" s="936"/>
      <c r="M71" s="936"/>
      <c r="N71" s="936"/>
      <c r="O71" s="936"/>
      <c r="P71" s="936"/>
      <c r="Q71" s="936"/>
      <c r="R71" s="936"/>
      <c r="S71" s="936"/>
      <c r="T71" s="936"/>
      <c r="U71" s="936"/>
      <c r="V71" s="936"/>
      <c r="W71" s="936"/>
      <c r="X71" s="936"/>
    </row>
    <row r="72" spans="1:41">
      <c r="A72" s="849" t="s">
        <v>2200</v>
      </c>
      <c r="B72" s="850"/>
      <c r="C72" s="850"/>
      <c r="D72" s="850"/>
      <c r="E72" s="850"/>
      <c r="F72" s="850"/>
      <c r="G72" s="850"/>
      <c r="H72" s="850"/>
      <c r="I72" s="850"/>
      <c r="J72" s="850"/>
      <c r="K72" s="850"/>
      <c r="L72" s="850"/>
      <c r="M72" s="850"/>
      <c r="N72" s="850"/>
      <c r="O72" s="850"/>
      <c r="P72" s="850"/>
      <c r="Q72" s="850"/>
      <c r="R72" s="850"/>
      <c r="S72" s="850"/>
      <c r="T72" s="850"/>
      <c r="U72" s="850"/>
      <c r="V72" s="869"/>
      <c r="W72" s="869"/>
      <c r="X72" s="869"/>
      <c r="Y72" s="869"/>
      <c r="Z72" s="869"/>
      <c r="AA72" s="869"/>
      <c r="AB72" s="869"/>
      <c r="AC72" s="869"/>
      <c r="AD72" s="869"/>
      <c r="AE72" s="869"/>
      <c r="AF72" s="869"/>
      <c r="AG72" s="869"/>
      <c r="AH72" s="869"/>
      <c r="AI72" s="869"/>
      <c r="AJ72" s="869"/>
      <c r="AK72" s="869"/>
      <c r="AL72" s="869"/>
      <c r="AM72" s="869"/>
      <c r="AN72" s="869"/>
      <c r="AO72" s="869"/>
    </row>
    <row r="73" spans="1:41">
      <c r="A73" s="851" t="s">
        <v>2201</v>
      </c>
      <c r="B73" s="850"/>
      <c r="C73" s="850"/>
      <c r="D73" s="850"/>
      <c r="E73" s="850"/>
      <c r="F73" s="850"/>
      <c r="G73" s="850"/>
      <c r="H73" s="850"/>
      <c r="I73" s="850"/>
      <c r="J73" s="850"/>
      <c r="K73" s="850"/>
      <c r="L73" s="850"/>
      <c r="M73" s="850"/>
      <c r="N73" s="850"/>
      <c r="O73" s="850"/>
      <c r="P73" s="850"/>
      <c r="Q73" s="850"/>
      <c r="R73" s="850"/>
      <c r="S73" s="850"/>
      <c r="T73" s="850"/>
      <c r="U73" s="850"/>
      <c r="V73" s="869"/>
      <c r="W73" s="869"/>
      <c r="X73" s="869"/>
      <c r="Y73" s="869"/>
      <c r="Z73" s="869"/>
      <c r="AA73" s="869"/>
      <c r="AB73" s="869"/>
      <c r="AC73" s="869"/>
      <c r="AD73" s="869"/>
      <c r="AE73" s="869"/>
      <c r="AF73" s="869"/>
      <c r="AG73" s="869"/>
      <c r="AH73" s="869"/>
      <c r="AI73" s="869"/>
      <c r="AJ73" s="869"/>
      <c r="AK73" s="869"/>
      <c r="AL73" s="869"/>
      <c r="AM73" s="869"/>
      <c r="AN73" s="869"/>
      <c r="AO73" s="869"/>
    </row>
    <row r="74" spans="1:41">
      <c r="A74" s="851" t="s">
        <v>2202</v>
      </c>
      <c r="B74" s="850"/>
      <c r="C74" s="850"/>
      <c r="D74" s="850"/>
      <c r="E74" s="850"/>
      <c r="F74" s="850"/>
      <c r="G74" s="850"/>
      <c r="H74" s="850"/>
      <c r="I74" s="850"/>
      <c r="J74" s="850"/>
      <c r="K74" s="850"/>
      <c r="L74" s="850"/>
      <c r="M74" s="850"/>
      <c r="N74" s="850"/>
      <c r="O74" s="850"/>
      <c r="P74" s="850"/>
      <c r="Q74" s="850"/>
      <c r="R74" s="850"/>
      <c r="S74" s="850"/>
      <c r="T74" s="850"/>
      <c r="U74" s="850"/>
      <c r="V74" s="869"/>
      <c r="W74" s="869"/>
      <c r="X74" s="869"/>
      <c r="Y74" s="869"/>
      <c r="Z74" s="869"/>
      <c r="AA74" s="869"/>
      <c r="AB74" s="869"/>
      <c r="AC74" s="869"/>
      <c r="AD74" s="869"/>
      <c r="AE74" s="869"/>
      <c r="AF74" s="869"/>
      <c r="AG74" s="869"/>
      <c r="AH74" s="869"/>
      <c r="AI74" s="869"/>
      <c r="AJ74" s="869"/>
      <c r="AK74" s="869"/>
      <c r="AL74" s="869"/>
      <c r="AM74" s="869"/>
      <c r="AN74" s="869"/>
      <c r="AO74" s="869"/>
    </row>
    <row r="75" spans="1:41">
      <c r="A75" s="851" t="s">
        <v>2203</v>
      </c>
      <c r="B75" s="850"/>
      <c r="C75" s="850"/>
      <c r="D75" s="850"/>
      <c r="E75" s="850"/>
      <c r="F75" s="850"/>
      <c r="G75" s="850"/>
      <c r="H75" s="850"/>
      <c r="I75" s="850"/>
      <c r="J75" s="850"/>
      <c r="K75" s="850"/>
      <c r="L75" s="850"/>
      <c r="M75" s="850"/>
      <c r="N75" s="850"/>
      <c r="O75" s="850"/>
      <c r="P75" s="850"/>
      <c r="Q75" s="850"/>
      <c r="R75" s="850"/>
      <c r="S75" s="850"/>
      <c r="T75" s="850"/>
      <c r="U75" s="850"/>
      <c r="V75" s="869"/>
      <c r="W75" s="869"/>
      <c r="X75" s="869"/>
      <c r="Y75" s="869"/>
      <c r="Z75" s="869"/>
      <c r="AA75" s="869"/>
      <c r="AB75" s="869"/>
      <c r="AC75" s="869"/>
      <c r="AD75" s="869"/>
      <c r="AE75" s="869"/>
      <c r="AF75" s="869"/>
      <c r="AG75" s="869"/>
      <c r="AH75" s="869"/>
      <c r="AI75" s="869"/>
      <c r="AJ75" s="869"/>
      <c r="AK75" s="869"/>
      <c r="AL75" s="869"/>
      <c r="AM75" s="869"/>
      <c r="AN75" s="869"/>
      <c r="AO75" s="86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C18" sqref="C18"/>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99" t="s">
        <v>2204</v>
      </c>
      <c r="B1" s="899"/>
      <c r="C1" s="899"/>
      <c r="D1" s="949"/>
    </row>
    <row r="2" spans="1:4">
      <c r="A2" s="901" t="s">
        <v>2205</v>
      </c>
      <c r="B2" s="901" t="s">
        <v>2206</v>
      </c>
      <c r="C2" s="901" t="s">
        <v>2207</v>
      </c>
      <c r="D2" s="950" t="s">
        <v>1681</v>
      </c>
    </row>
    <row r="3" spans="1:4">
      <c r="A3" s="902" t="s">
        <v>2208</v>
      </c>
      <c r="B3" s="902"/>
      <c r="C3" s="902"/>
      <c r="D3" s="900"/>
    </row>
    <row r="4" spans="1:4">
      <c r="A4" s="903" t="s">
        <v>2209</v>
      </c>
      <c r="B4" s="903" t="s">
        <v>2210</v>
      </c>
      <c r="C4" s="903"/>
      <c r="D4" s="900"/>
    </row>
    <row r="5" spans="1:4">
      <c r="A5" s="903" t="s">
        <v>2211</v>
      </c>
      <c r="B5" s="903" t="s">
        <v>2212</v>
      </c>
      <c r="C5" s="903"/>
      <c r="D5" s="900"/>
    </row>
    <row r="6" spans="1:4">
      <c r="A6" s="903" t="s">
        <v>2213</v>
      </c>
      <c r="B6" s="903" t="s">
        <v>2214</v>
      </c>
      <c r="C6" s="903"/>
      <c r="D6" s="900"/>
    </row>
    <row r="7" spans="1:4">
      <c r="A7" s="903" t="s">
        <v>2215</v>
      </c>
      <c r="B7" s="903" t="s">
        <v>2216</v>
      </c>
      <c r="C7" s="903"/>
      <c r="D7" s="900"/>
    </row>
    <row r="8" spans="1:4">
      <c r="A8" s="903" t="s">
        <v>2217</v>
      </c>
      <c r="B8" s="903" t="s">
        <v>2218</v>
      </c>
      <c r="C8" s="903"/>
      <c r="D8" s="900"/>
    </row>
    <row r="9" spans="1:4">
      <c r="A9" s="903" t="s">
        <v>2219</v>
      </c>
      <c r="B9" s="903" t="s">
        <v>2220</v>
      </c>
      <c r="C9" s="903"/>
      <c r="D9" s="900"/>
    </row>
    <row r="10" spans="1:4">
      <c r="A10" s="903" t="s">
        <v>2221</v>
      </c>
      <c r="B10" s="903" t="s">
        <v>2222</v>
      </c>
      <c r="C10" s="903"/>
      <c r="D10" s="900"/>
    </row>
    <row r="11" spans="1:4">
      <c r="A11" s="903" t="s">
        <v>2223</v>
      </c>
      <c r="B11" s="903" t="s">
        <v>2224</v>
      </c>
      <c r="C11" s="903"/>
      <c r="D11" s="900"/>
    </row>
    <row r="12" spans="1:4">
      <c r="A12" s="902" t="s">
        <v>2225</v>
      </c>
      <c r="B12" s="902"/>
      <c r="C12" s="902"/>
      <c r="D12" s="900"/>
    </row>
    <row r="13" spans="1:4">
      <c r="A13" s="903" t="s">
        <v>622</v>
      </c>
      <c r="B13" s="903" t="s">
        <v>2226</v>
      </c>
      <c r="C13" s="903" t="s">
        <v>1299</v>
      </c>
      <c r="D13" s="900"/>
    </row>
    <row r="14" spans="1:4">
      <c r="A14" s="903" t="s">
        <v>248</v>
      </c>
      <c r="B14" s="903" t="s">
        <v>2227</v>
      </c>
      <c r="C14" s="903" t="s">
        <v>2228</v>
      </c>
      <c r="D14" s="900"/>
    </row>
    <row r="15" spans="1:4">
      <c r="A15" s="902" t="s">
        <v>2229</v>
      </c>
      <c r="B15" s="902"/>
      <c r="C15" s="902"/>
      <c r="D15" s="900"/>
    </row>
    <row r="16" spans="1:4">
      <c r="A16" s="903" t="s">
        <v>220</v>
      </c>
      <c r="B16" s="903" t="s">
        <v>821</v>
      </c>
      <c r="C16" s="903" t="s">
        <v>822</v>
      </c>
      <c r="D16" s="900"/>
    </row>
    <row r="17" spans="1:4">
      <c r="A17" s="902" t="s">
        <v>2230</v>
      </c>
      <c r="B17" s="902"/>
      <c r="C17" s="902"/>
      <c r="D17" s="900"/>
    </row>
    <row r="18" spans="1:4">
      <c r="A18" s="903" t="s">
        <v>830</v>
      </c>
      <c r="B18" s="903" t="s">
        <v>2231</v>
      </c>
      <c r="C18" s="903" t="s">
        <v>829</v>
      </c>
      <c r="D18" s="900"/>
    </row>
    <row r="19" spans="1:4">
      <c r="A19" s="903" t="s">
        <v>2232</v>
      </c>
      <c r="B19" s="903" t="s">
        <v>2233</v>
      </c>
      <c r="C19" s="903" t="s">
        <v>857</v>
      </c>
      <c r="D19" s="900"/>
    </row>
    <row r="20" spans="1:4">
      <c r="A20" s="902" t="s">
        <v>2234</v>
      </c>
      <c r="B20" s="902"/>
      <c r="C20" s="902"/>
      <c r="D20" s="900"/>
    </row>
    <row r="21" spans="1:4">
      <c r="A21" s="903" t="s">
        <v>372</v>
      </c>
      <c r="B21" s="903" t="s">
        <v>2235</v>
      </c>
      <c r="C21" s="903" t="s">
        <v>832</v>
      </c>
      <c r="D21" s="900"/>
    </row>
    <row r="22" spans="1:4">
      <c r="A22" s="903" t="s">
        <v>388</v>
      </c>
      <c r="B22" s="903" t="s">
        <v>2236</v>
      </c>
      <c r="C22" s="903" t="s">
        <v>838</v>
      </c>
      <c r="D22" s="900"/>
    </row>
    <row r="23" spans="1:4">
      <c r="A23" s="902" t="s">
        <v>2237</v>
      </c>
      <c r="B23" s="902"/>
      <c r="C23" s="902"/>
      <c r="D23" s="900"/>
    </row>
    <row r="24" spans="1:4">
      <c r="A24" s="903" t="s">
        <v>538</v>
      </c>
      <c r="B24" s="903" t="s">
        <v>950</v>
      </c>
      <c r="C24" s="903" t="s">
        <v>951</v>
      </c>
      <c r="D24" s="900"/>
    </row>
    <row r="25" spans="1:4">
      <c r="A25" s="903"/>
      <c r="B25" s="903"/>
      <c r="C25" s="903" t="s">
        <v>1331</v>
      </c>
      <c r="D25" s="900"/>
    </row>
    <row r="26" spans="1:4">
      <c r="A26" s="903" t="s">
        <v>490</v>
      </c>
      <c r="B26" s="903" t="s">
        <v>1022</v>
      </c>
      <c r="C26" s="903" t="s">
        <v>2238</v>
      </c>
      <c r="D26" s="900"/>
    </row>
    <row r="27" spans="1:4">
      <c r="A27" s="903" t="s">
        <v>436</v>
      </c>
      <c r="B27" s="903" t="s">
        <v>2239</v>
      </c>
      <c r="C27" s="903" t="s">
        <v>962</v>
      </c>
      <c r="D27" s="900"/>
    </row>
    <row r="28" spans="1:4">
      <c r="A28" s="903" t="s">
        <v>2240</v>
      </c>
      <c r="B28" s="903" t="s">
        <v>1074</v>
      </c>
      <c r="C28" s="903" t="s">
        <v>1077</v>
      </c>
      <c r="D28" s="900"/>
    </row>
    <row r="29" spans="1:4">
      <c r="A29" s="903" t="s">
        <v>2241</v>
      </c>
      <c r="B29" s="903" t="s">
        <v>1318</v>
      </c>
      <c r="C29" s="903" t="s">
        <v>1319</v>
      </c>
      <c r="D29" s="900"/>
    </row>
    <row r="30" spans="1:4">
      <c r="A30" s="903" t="s">
        <v>2242</v>
      </c>
      <c r="B30" s="903" t="s">
        <v>2243</v>
      </c>
      <c r="C30" s="903" t="s">
        <v>949</v>
      </c>
      <c r="D30" s="900"/>
    </row>
    <row r="31" spans="1:4">
      <c r="A31" s="903" t="s">
        <v>721</v>
      </c>
      <c r="B31" s="903" t="s">
        <v>2244</v>
      </c>
      <c r="C31" s="903" t="s">
        <v>885</v>
      </c>
      <c r="D31" s="900"/>
    </row>
    <row r="32" spans="1:4">
      <c r="A32" s="903"/>
      <c r="B32" s="903"/>
      <c r="C32" s="903"/>
      <c r="D32" s="900"/>
    </row>
    <row r="33" spans="1:4">
      <c r="A33" s="903" t="s">
        <v>428</v>
      </c>
      <c r="B33" s="903" t="s">
        <v>2245</v>
      </c>
      <c r="C33" s="903" t="s">
        <v>1304</v>
      </c>
      <c r="D33" s="900"/>
    </row>
    <row r="34" spans="1:4">
      <c r="A34" s="903" t="s">
        <v>1889</v>
      </c>
      <c r="B34" s="903" t="s">
        <v>2246</v>
      </c>
      <c r="C34" s="903" t="s">
        <v>1069</v>
      </c>
      <c r="D34" s="900"/>
    </row>
    <row r="35" spans="1:4">
      <c r="A35" s="903" t="s">
        <v>476</v>
      </c>
      <c r="B35" s="903" t="s">
        <v>2247</v>
      </c>
      <c r="C35" s="903" t="s">
        <v>910</v>
      </c>
      <c r="D35" s="900"/>
    </row>
    <row r="36" spans="1:4">
      <c r="A36" s="903"/>
      <c r="B36" s="903"/>
      <c r="C36" s="903" t="s">
        <v>1335</v>
      </c>
      <c r="D36" s="900"/>
    </row>
    <row r="37" spans="1:4">
      <c r="A37" s="903" t="s">
        <v>1329</v>
      </c>
      <c r="B37" s="903" t="s">
        <v>2248</v>
      </c>
      <c r="C37" s="903" t="s">
        <v>1328</v>
      </c>
      <c r="D37" s="900"/>
    </row>
    <row r="38" spans="1:4">
      <c r="A38" s="903"/>
      <c r="B38" s="903"/>
      <c r="C38" s="903" t="s">
        <v>954</v>
      </c>
      <c r="D38" s="900"/>
    </row>
    <row r="39" spans="1:4">
      <c r="A39" s="903"/>
      <c r="B39" s="903"/>
      <c r="C39" s="903"/>
      <c r="D39" s="900"/>
    </row>
    <row r="40" spans="1:4">
      <c r="A40" s="903" t="s">
        <v>2249</v>
      </c>
      <c r="B40" s="903" t="s">
        <v>2250</v>
      </c>
      <c r="C40" s="903" t="s">
        <v>929</v>
      </c>
      <c r="D40" s="900"/>
    </row>
    <row r="41" spans="1:4">
      <c r="A41" s="903" t="s">
        <v>2251</v>
      </c>
      <c r="B41" s="903" t="s">
        <v>1314</v>
      </c>
      <c r="C41" s="903" t="s">
        <v>1315</v>
      </c>
      <c r="D41" s="900"/>
    </row>
    <row r="42" spans="1:4">
      <c r="A42" s="903" t="s">
        <v>1818</v>
      </c>
      <c r="B42" s="903" t="s">
        <v>2252</v>
      </c>
      <c r="C42" s="903"/>
      <c r="D42" s="900"/>
    </row>
    <row r="43" spans="1:4">
      <c r="A43" s="903" t="s">
        <v>2253</v>
      </c>
      <c r="B43" s="903" t="s">
        <v>2254</v>
      </c>
      <c r="C43" s="903" t="s">
        <v>1251</v>
      </c>
      <c r="D43" s="900"/>
    </row>
    <row r="44" spans="1:4">
      <c r="A44" s="903" t="s">
        <v>1775</v>
      </c>
      <c r="B44" s="903" t="s">
        <v>2255</v>
      </c>
      <c r="C44" s="903" t="s">
        <v>1774</v>
      </c>
      <c r="D44" s="900"/>
    </row>
    <row r="45" spans="1:4">
      <c r="A45" s="903" t="s">
        <v>2256</v>
      </c>
      <c r="B45" s="903" t="s">
        <v>2257</v>
      </c>
      <c r="C45" s="903" t="s">
        <v>1322</v>
      </c>
      <c r="D45" s="900"/>
    </row>
    <row r="46" spans="1:4">
      <c r="A46" s="903" t="s">
        <v>2258</v>
      </c>
      <c r="B46" s="903" t="s">
        <v>2259</v>
      </c>
      <c r="C46" s="903" t="s">
        <v>1272</v>
      </c>
      <c r="D46" s="900"/>
    </row>
    <row r="47" spans="1:4">
      <c r="A47" s="903" t="s">
        <v>2260</v>
      </c>
      <c r="B47" s="903" t="s">
        <v>2261</v>
      </c>
      <c r="C47" s="903" t="s">
        <v>2262</v>
      </c>
      <c r="D47" s="900"/>
    </row>
    <row r="48" spans="1:4">
      <c r="A48" s="903" t="s">
        <v>2263</v>
      </c>
      <c r="B48" s="903" t="s">
        <v>2264</v>
      </c>
      <c r="C48" s="903" t="s">
        <v>1326</v>
      </c>
      <c r="D48" s="900"/>
    </row>
    <row r="49" spans="1:4">
      <c r="A49" s="903" t="s">
        <v>2265</v>
      </c>
      <c r="B49" s="903" t="s">
        <v>2266</v>
      </c>
      <c r="C49" s="903" t="s">
        <v>893</v>
      </c>
      <c r="D49" s="900"/>
    </row>
    <row r="50" spans="1:4">
      <c r="A50" s="903" t="s">
        <v>522</v>
      </c>
      <c r="B50" s="903" t="s">
        <v>2267</v>
      </c>
      <c r="C50" s="903" t="s">
        <v>1311</v>
      </c>
      <c r="D50" s="900"/>
    </row>
    <row r="51" spans="1:4">
      <c r="A51" s="902" t="s">
        <v>2268</v>
      </c>
      <c r="B51" s="902"/>
      <c r="C51" s="902"/>
      <c r="D51" s="900"/>
    </row>
    <row r="52" spans="1:4">
      <c r="A52" s="903" t="s">
        <v>750</v>
      </c>
      <c r="B52" s="903" t="s">
        <v>2269</v>
      </c>
      <c r="C52" s="903" t="s">
        <v>976</v>
      </c>
      <c r="D52" s="900"/>
    </row>
    <row r="53" spans="1:4">
      <c r="A53" s="903" t="s">
        <v>333</v>
      </c>
      <c r="B53" s="903" t="s">
        <v>2270</v>
      </c>
      <c r="C53" s="903" t="s">
        <v>1082</v>
      </c>
      <c r="D53" s="900"/>
    </row>
    <row r="54" spans="1:4">
      <c r="A54" s="903" t="s">
        <v>227</v>
      </c>
      <c r="B54" s="903" t="s">
        <v>2271</v>
      </c>
      <c r="C54" s="903" t="s">
        <v>970</v>
      </c>
      <c r="D54" s="900"/>
    </row>
    <row r="55" spans="1:4">
      <c r="A55" s="903" t="s">
        <v>654</v>
      </c>
      <c r="B55" s="903" t="s">
        <v>2272</v>
      </c>
      <c r="C55" s="903" t="s">
        <v>1007</v>
      </c>
      <c r="D55" s="900"/>
    </row>
    <row r="56" spans="1:4">
      <c r="A56" s="903" t="s">
        <v>2273</v>
      </c>
      <c r="B56" s="903" t="s">
        <v>2274</v>
      </c>
      <c r="C56" s="903" t="s">
        <v>927</v>
      </c>
      <c r="D56" s="900"/>
    </row>
    <row r="57" spans="1:4">
      <c r="A57" s="903" t="s">
        <v>2275</v>
      </c>
      <c r="B57" s="903" t="s">
        <v>877</v>
      </c>
      <c r="C57" s="903" t="s">
        <v>878</v>
      </c>
      <c r="D57" s="900"/>
    </row>
    <row r="58" spans="1:4">
      <c r="A58" s="910" t="s">
        <v>2276</v>
      </c>
      <c r="B58" s="910" t="s">
        <v>2277</v>
      </c>
      <c r="C58" s="910" t="s">
        <v>1211</v>
      </c>
      <c r="D58" s="900" t="s">
        <v>1825</v>
      </c>
    </row>
    <row r="59" spans="1:4">
      <c r="A59" s="903" t="s">
        <v>2278</v>
      </c>
      <c r="B59" s="903" t="s">
        <v>2279</v>
      </c>
      <c r="C59" s="903" t="s">
        <v>1145</v>
      </c>
      <c r="D59" s="900"/>
    </row>
    <row r="60" spans="1:4">
      <c r="A60" s="903" t="s">
        <v>2280</v>
      </c>
      <c r="B60" s="903" t="s">
        <v>2281</v>
      </c>
      <c r="C60" s="903" t="s">
        <v>957</v>
      </c>
      <c r="D60" s="900"/>
    </row>
    <row r="61" spans="1:4">
      <c r="A61" s="903" t="s">
        <v>226</v>
      </c>
      <c r="B61" s="903" t="s">
        <v>2282</v>
      </c>
      <c r="C61" s="903" t="s">
        <v>972</v>
      </c>
      <c r="D61" s="900"/>
    </row>
    <row r="62" spans="1:4">
      <c r="A62" s="903" t="s">
        <v>2283</v>
      </c>
      <c r="B62" s="903" t="s">
        <v>2284</v>
      </c>
      <c r="C62" s="903" t="s">
        <v>935</v>
      </c>
      <c r="D62" s="900"/>
    </row>
    <row r="63" spans="1:4">
      <c r="A63" s="903" t="s">
        <v>2285</v>
      </c>
      <c r="B63" s="903" t="s">
        <v>2286</v>
      </c>
      <c r="C63" s="903" t="s">
        <v>974</v>
      </c>
      <c r="D63" s="900"/>
    </row>
    <row r="64" spans="1:4">
      <c r="A64" s="903" t="s">
        <v>2287</v>
      </c>
      <c r="B64" s="903" t="s">
        <v>2288</v>
      </c>
      <c r="C64" s="903" t="s">
        <v>898</v>
      </c>
      <c r="D64" s="900"/>
    </row>
    <row r="65" spans="1:4">
      <c r="A65" s="903" t="s">
        <v>717</v>
      </c>
      <c r="B65" s="903" t="s">
        <v>2289</v>
      </c>
      <c r="C65" s="903" t="s">
        <v>964</v>
      </c>
      <c r="D65" s="900"/>
    </row>
    <row r="66" spans="1:4">
      <c r="A66" s="903" t="s">
        <v>2290</v>
      </c>
      <c r="B66" s="903" t="s">
        <v>2291</v>
      </c>
      <c r="C66" s="903" t="s">
        <v>1136</v>
      </c>
      <c r="D66" s="900"/>
    </row>
    <row r="67" spans="1:4">
      <c r="A67" s="902" t="s">
        <v>2292</v>
      </c>
      <c r="B67" s="902"/>
      <c r="C67" s="902"/>
      <c r="D67" s="900"/>
    </row>
    <row r="68" spans="1:4">
      <c r="A68" s="903" t="s">
        <v>752</v>
      </c>
      <c r="B68" s="903" t="s">
        <v>2293</v>
      </c>
      <c r="C68" s="903" t="s">
        <v>993</v>
      </c>
      <c r="D68" s="900"/>
    </row>
    <row r="69" spans="1:4">
      <c r="A69" s="903" t="s">
        <v>327</v>
      </c>
      <c r="B69" s="903" t="s">
        <v>2294</v>
      </c>
      <c r="C69" s="903" t="s">
        <v>1204</v>
      </c>
      <c r="D69" s="900"/>
    </row>
    <row r="70" spans="1:4">
      <c r="A70" s="903" t="s">
        <v>394</v>
      </c>
      <c r="B70" s="903" t="s">
        <v>2295</v>
      </c>
      <c r="C70" s="903" t="s">
        <v>1030</v>
      </c>
      <c r="D70" s="900"/>
    </row>
    <row r="71" spans="1:4">
      <c r="A71" s="903" t="s">
        <v>2296</v>
      </c>
      <c r="B71" s="903" t="s">
        <v>2297</v>
      </c>
      <c r="C71" s="903" t="s">
        <v>1213</v>
      </c>
      <c r="D71" s="900"/>
    </row>
    <row r="72" spans="1:4">
      <c r="A72" s="903" t="s">
        <v>2298</v>
      </c>
      <c r="B72" s="903" t="s">
        <v>2299</v>
      </c>
      <c r="C72" s="903" t="s">
        <v>1053</v>
      </c>
      <c r="D72" s="900"/>
    </row>
    <row r="73" spans="1:4">
      <c r="A73" s="903" t="s">
        <v>356</v>
      </c>
      <c r="B73" s="903" t="s">
        <v>2300</v>
      </c>
      <c r="C73" s="903" t="s">
        <v>1062</v>
      </c>
      <c r="D73" s="900"/>
    </row>
    <row r="74" spans="1:4">
      <c r="A74" s="903" t="s">
        <v>2301</v>
      </c>
      <c r="B74" s="903" t="s">
        <v>2302</v>
      </c>
      <c r="C74" s="903" t="s">
        <v>1125</v>
      </c>
      <c r="D74" s="900"/>
    </row>
    <row r="75" spans="1:4">
      <c r="A75" s="903" t="s">
        <v>2303</v>
      </c>
      <c r="B75" s="903" t="s">
        <v>2304</v>
      </c>
      <c r="C75" s="903" t="s">
        <v>931</v>
      </c>
      <c r="D75" s="900"/>
    </row>
    <row r="76" spans="1:4">
      <c r="A76" s="903" t="s">
        <v>2305</v>
      </c>
      <c r="B76" s="903" t="s">
        <v>2306</v>
      </c>
      <c r="C76" s="903" t="s">
        <v>1209</v>
      </c>
      <c r="D76" s="900"/>
    </row>
    <row r="77" spans="1:4">
      <c r="A77" s="903" t="s">
        <v>2307</v>
      </c>
      <c r="B77" s="903" t="s">
        <v>2308</v>
      </c>
      <c r="C77" s="903" t="s">
        <v>1084</v>
      </c>
      <c r="D77" s="900"/>
    </row>
    <row r="78" spans="1:4">
      <c r="A78" s="903" t="s">
        <v>414</v>
      </c>
      <c r="B78" s="903" t="s">
        <v>2309</v>
      </c>
      <c r="C78" s="903" t="s">
        <v>937</v>
      </c>
      <c r="D78" s="900"/>
    </row>
    <row r="79" spans="1:4">
      <c r="A79" s="903" t="s">
        <v>2310</v>
      </c>
      <c r="B79" s="903" t="s">
        <v>2311</v>
      </c>
      <c r="C79" s="903" t="s">
        <v>1113</v>
      </c>
      <c r="D79" s="900"/>
    </row>
    <row r="80" spans="1:4">
      <c r="A80" s="910" t="s">
        <v>2312</v>
      </c>
      <c r="B80" s="910" t="s">
        <v>2313</v>
      </c>
      <c r="C80" s="910" t="s">
        <v>1287</v>
      </c>
      <c r="D80" s="900" t="s">
        <v>1825</v>
      </c>
    </row>
    <row r="81" spans="1:4">
      <c r="A81" s="903" t="s">
        <v>2314</v>
      </c>
      <c r="B81" s="903" t="s">
        <v>2315</v>
      </c>
      <c r="C81" s="903" t="s">
        <v>1280</v>
      </c>
      <c r="D81" s="900"/>
    </row>
    <row r="82" spans="1:4">
      <c r="A82" s="903" t="s">
        <v>2316</v>
      </c>
      <c r="B82" s="903" t="s">
        <v>2317</v>
      </c>
      <c r="C82" s="903" t="s">
        <v>1282</v>
      </c>
      <c r="D82" s="900"/>
    </row>
    <row r="83" spans="1:4">
      <c r="A83" s="903" t="s">
        <v>2318</v>
      </c>
      <c r="B83" s="903" t="s">
        <v>2319</v>
      </c>
      <c r="C83" s="903" t="s">
        <v>1051</v>
      </c>
      <c r="D83" s="900"/>
    </row>
    <row r="84" spans="1:4">
      <c r="A84" s="902" t="s">
        <v>2320</v>
      </c>
      <c r="B84" s="902"/>
      <c r="C84" s="902"/>
      <c r="D84" s="900"/>
    </row>
    <row r="85" spans="1:4">
      <c r="A85" s="903" t="s">
        <v>2321</v>
      </c>
      <c r="B85" s="903" t="s">
        <v>2322</v>
      </c>
      <c r="C85" s="903" t="s">
        <v>1103</v>
      </c>
      <c r="D85" s="900"/>
    </row>
    <row r="86" spans="1:4">
      <c r="A86" s="903" t="s">
        <v>2323</v>
      </c>
      <c r="B86" s="903" t="s">
        <v>2324</v>
      </c>
      <c r="C86" s="903" t="s">
        <v>1174</v>
      </c>
      <c r="D86" s="900"/>
    </row>
    <row r="87" spans="1:4">
      <c r="A87" s="903" t="s">
        <v>2325</v>
      </c>
      <c r="B87" s="903" t="s">
        <v>2326</v>
      </c>
      <c r="C87" s="903" t="s">
        <v>1181</v>
      </c>
      <c r="D87" s="900"/>
    </row>
    <row r="88" spans="1:4">
      <c r="A88" s="903" t="s">
        <v>542</v>
      </c>
      <c r="B88" s="903" t="s">
        <v>2327</v>
      </c>
      <c r="C88" s="903" t="s">
        <v>1188</v>
      </c>
      <c r="D88" s="900"/>
    </row>
    <row r="89" spans="1:4">
      <c r="A89" s="903" t="s">
        <v>2328</v>
      </c>
      <c r="B89" s="903" t="s">
        <v>2329</v>
      </c>
      <c r="C89" s="903" t="s">
        <v>1239</v>
      </c>
      <c r="D89" s="900"/>
    </row>
    <row r="90" spans="1:4">
      <c r="A90" s="903" t="s">
        <v>566</v>
      </c>
      <c r="B90" s="903" t="s">
        <v>2330</v>
      </c>
      <c r="C90" s="903" t="s">
        <v>1200</v>
      </c>
      <c r="D90" s="900"/>
    </row>
    <row r="91" spans="1:4">
      <c r="A91" s="903" t="s">
        <v>2331</v>
      </c>
      <c r="B91" s="903" t="s">
        <v>2332</v>
      </c>
      <c r="C91" s="903" t="s">
        <v>1223</v>
      </c>
      <c r="D91" s="900"/>
    </row>
    <row r="92" spans="1:4">
      <c r="A92" s="903" t="s">
        <v>2333</v>
      </c>
      <c r="B92" s="903" t="s">
        <v>2334</v>
      </c>
      <c r="C92" s="903" t="s">
        <v>1274</v>
      </c>
      <c r="D92" s="900"/>
    </row>
    <row r="93" spans="1:4">
      <c r="A93" s="902" t="s">
        <v>2335</v>
      </c>
      <c r="B93" s="902"/>
      <c r="C93" s="902"/>
      <c r="D93" s="900"/>
    </row>
    <row r="94" spans="1:4">
      <c r="A94" s="914" t="s">
        <v>2336</v>
      </c>
      <c r="B94" s="914" t="s">
        <v>2337</v>
      </c>
      <c r="C94" s="914" t="s">
        <v>889</v>
      </c>
      <c r="D94" s="900"/>
    </row>
    <row r="95" spans="1:4">
      <c r="A95" s="914" t="s">
        <v>652</v>
      </c>
      <c r="B95" s="914" t="s">
        <v>2338</v>
      </c>
      <c r="C95" s="914" t="s">
        <v>887</v>
      </c>
      <c r="D95" s="900"/>
    </row>
    <row r="96" spans="1:4">
      <c r="A96" s="914" t="s">
        <v>2339</v>
      </c>
      <c r="B96" s="914" t="s">
        <v>2340</v>
      </c>
      <c r="C96" s="914" t="s">
        <v>947</v>
      </c>
      <c r="D96" s="900"/>
    </row>
    <row r="97" spans="1:4">
      <c r="A97" s="914" t="s">
        <v>684</v>
      </c>
      <c r="B97" s="914" t="s">
        <v>921</v>
      </c>
      <c r="C97" s="914" t="s">
        <v>922</v>
      </c>
      <c r="D97" s="900"/>
    </row>
    <row r="98" spans="1:4">
      <c r="A98" s="914" t="s">
        <v>462</v>
      </c>
      <c r="B98" s="914" t="s">
        <v>1038</v>
      </c>
      <c r="C98" s="914" t="s">
        <v>1039</v>
      </c>
      <c r="D98" s="900"/>
    </row>
    <row r="99" spans="1:4">
      <c r="A99" s="914" t="s">
        <v>2341</v>
      </c>
      <c r="B99" s="914" t="s">
        <v>2342</v>
      </c>
      <c r="C99" s="914" t="s">
        <v>933</v>
      </c>
      <c r="D99" s="900"/>
    </row>
    <row r="100" spans="1:4">
      <c r="A100" s="914" t="s">
        <v>2343</v>
      </c>
      <c r="B100" s="914" t="s">
        <v>2344</v>
      </c>
      <c r="C100" s="914" t="s">
        <v>939</v>
      </c>
      <c r="D100" s="900"/>
    </row>
    <row r="101" spans="1:4">
      <c r="A101" s="914" t="s">
        <v>2345</v>
      </c>
      <c r="B101" s="914" t="s">
        <v>2346</v>
      </c>
      <c r="C101" s="914" t="s">
        <v>904</v>
      </c>
      <c r="D101" s="900"/>
    </row>
    <row r="102" spans="1:4">
      <c r="A102" s="914" t="s">
        <v>700</v>
      </c>
      <c r="B102" s="914" t="s">
        <v>2347</v>
      </c>
      <c r="C102" s="914" t="s">
        <v>945</v>
      </c>
      <c r="D102" s="900"/>
    </row>
    <row r="103" spans="1:4">
      <c r="A103" s="914" t="s">
        <v>2348</v>
      </c>
      <c r="B103" s="914" t="s">
        <v>2349</v>
      </c>
      <c r="C103" s="914" t="s">
        <v>870</v>
      </c>
      <c r="D103" s="900"/>
    </row>
    <row r="104" spans="1:4">
      <c r="A104" s="902" t="s">
        <v>2350</v>
      </c>
      <c r="B104" s="902"/>
      <c r="C104" s="902"/>
      <c r="D104" s="900"/>
    </row>
    <row r="105" spans="1:4">
      <c r="A105" s="903" t="s">
        <v>396</v>
      </c>
      <c r="B105" s="903" t="s">
        <v>2351</v>
      </c>
      <c r="C105" s="903" t="s">
        <v>849</v>
      </c>
      <c r="D105" s="900"/>
    </row>
    <row r="106" spans="1:4">
      <c r="A106" s="902" t="s">
        <v>2352</v>
      </c>
      <c r="B106" s="902"/>
      <c r="C106" s="902"/>
      <c r="D106" s="900"/>
    </row>
    <row r="107" spans="1:4">
      <c r="A107" s="903" t="s">
        <v>1884</v>
      </c>
      <c r="B107" s="903" t="s">
        <v>901</v>
      </c>
      <c r="C107" s="903" t="s">
        <v>902</v>
      </c>
      <c r="D107" s="900"/>
    </row>
    <row r="108" spans="1:4">
      <c r="A108" s="903" t="s">
        <v>708</v>
      </c>
      <c r="B108" s="903" t="s">
        <v>2353</v>
      </c>
      <c r="C108" s="903" t="s">
        <v>868</v>
      </c>
      <c r="D108" s="900"/>
    </row>
    <row r="109" spans="1:4">
      <c r="A109" s="903" t="s">
        <v>715</v>
      </c>
      <c r="B109" s="903" t="s">
        <v>2354</v>
      </c>
      <c r="C109" s="903" t="s">
        <v>881</v>
      </c>
      <c r="D109" s="900"/>
    </row>
    <row r="110" spans="1:4">
      <c r="A110" s="903" t="s">
        <v>2355</v>
      </c>
      <c r="B110" s="903" t="s">
        <v>2356</v>
      </c>
      <c r="C110" s="903" t="s">
        <v>915</v>
      </c>
      <c r="D110" s="900"/>
    </row>
    <row r="111" spans="1:4">
      <c r="A111" s="903" t="s">
        <v>920</v>
      </c>
      <c r="B111" s="903" t="s">
        <v>2357</v>
      </c>
      <c r="C111" s="903" t="s">
        <v>919</v>
      </c>
      <c r="D111" s="900"/>
    </row>
    <row r="112" spans="1:4">
      <c r="A112" s="903" t="s">
        <v>2358</v>
      </c>
      <c r="B112" s="903" t="s">
        <v>2359</v>
      </c>
      <c r="C112" s="903" t="s">
        <v>925</v>
      </c>
      <c r="D112" s="900"/>
    </row>
    <row r="113" spans="1:4">
      <c r="A113" s="903" t="s">
        <v>345</v>
      </c>
      <c r="B113" s="903" t="s">
        <v>2360</v>
      </c>
      <c r="C113" s="903" t="s">
        <v>941</v>
      </c>
      <c r="D113" s="900"/>
    </row>
    <row r="114" spans="1:4">
      <c r="A114" s="903" t="s">
        <v>2361</v>
      </c>
      <c r="B114" s="903" t="s">
        <v>2362</v>
      </c>
      <c r="C114" s="903" t="s">
        <v>943</v>
      </c>
      <c r="D114" s="900"/>
    </row>
    <row r="115" spans="1:4">
      <c r="A115" s="902" t="s">
        <v>2363</v>
      </c>
      <c r="B115" s="902"/>
      <c r="C115" s="902"/>
      <c r="D115" s="900"/>
    </row>
    <row r="116" spans="1:4">
      <c r="A116" s="903" t="s">
        <v>228</v>
      </c>
      <c r="B116" s="903" t="s">
        <v>2364</v>
      </c>
      <c r="C116" s="903" t="s">
        <v>862</v>
      </c>
      <c r="D116" s="900"/>
    </row>
    <row r="117" spans="1:4">
      <c r="A117" s="903" t="s">
        <v>229</v>
      </c>
      <c r="B117" s="903" t="s">
        <v>2365</v>
      </c>
      <c r="C117" s="903" t="s">
        <v>1343</v>
      </c>
      <c r="D117" s="900"/>
    </row>
    <row r="118" spans="1:4">
      <c r="A118" s="902" t="s">
        <v>2366</v>
      </c>
      <c r="B118" s="902"/>
      <c r="C118" s="902"/>
      <c r="D118" s="900"/>
    </row>
    <row r="119" spans="1:4">
      <c r="A119" s="903" t="s">
        <v>602</v>
      </c>
      <c r="B119" s="903" t="s">
        <v>2367</v>
      </c>
      <c r="C119" s="903" t="s">
        <v>900</v>
      </c>
      <c r="D119" s="900"/>
    </row>
    <row r="120" spans="1:4">
      <c r="A120" s="902" t="s">
        <v>2368</v>
      </c>
      <c r="B120" s="902"/>
      <c r="C120" s="902"/>
      <c r="D120" s="900"/>
    </row>
    <row r="121" spans="1:4">
      <c r="A121" s="903" t="s">
        <v>222</v>
      </c>
      <c r="B121" s="903" t="s">
        <v>2369</v>
      </c>
      <c r="C121" s="903" t="s">
        <v>853</v>
      </c>
      <c r="D121" s="900"/>
    </row>
    <row r="122" spans="1:4">
      <c r="A122" s="902" t="s">
        <v>2370</v>
      </c>
      <c r="B122" s="902"/>
      <c r="C122" s="902"/>
      <c r="D122" s="900"/>
    </row>
    <row r="123" spans="1:4">
      <c r="A123" s="903" t="s">
        <v>2371</v>
      </c>
      <c r="B123" s="903" t="s">
        <v>2372</v>
      </c>
      <c r="C123" s="903" t="s">
        <v>840</v>
      </c>
      <c r="D123" s="900"/>
    </row>
    <row r="124" spans="1:4">
      <c r="A124" s="902" t="s">
        <v>2373</v>
      </c>
      <c r="B124" s="902"/>
      <c r="C124" s="902"/>
      <c r="D124" s="900"/>
    </row>
    <row r="125" spans="1:4">
      <c r="A125" s="903" t="s">
        <v>2374</v>
      </c>
      <c r="B125" s="903" t="s">
        <v>2375</v>
      </c>
      <c r="C125" s="903" t="s">
        <v>847</v>
      </c>
      <c r="D125" s="900"/>
    </row>
    <row r="126" spans="1:4">
      <c r="A126" s="902" t="s">
        <v>2376</v>
      </c>
      <c r="B126" s="902"/>
      <c r="C126" s="902"/>
      <c r="D126" s="900"/>
    </row>
    <row r="127" spans="1:4">
      <c r="A127" s="903" t="s">
        <v>2377</v>
      </c>
      <c r="B127" s="903" t="s">
        <v>841</v>
      </c>
      <c r="C127" s="903" t="s">
        <v>842</v>
      </c>
      <c r="D127" s="900"/>
    </row>
    <row r="128" spans="1:4">
      <c r="A128" s="902" t="s">
        <v>2378</v>
      </c>
      <c r="B128" s="902"/>
      <c r="C128" s="902"/>
      <c r="D128" s="900"/>
    </row>
    <row r="129" spans="1:4">
      <c r="A129" s="903" t="s">
        <v>380</v>
      </c>
      <c r="B129" s="903" t="s">
        <v>2379</v>
      </c>
      <c r="C129" s="903" t="s">
        <v>835</v>
      </c>
      <c r="D129" s="900"/>
    </row>
    <row r="130" spans="1:4">
      <c r="A130" s="902" t="s">
        <v>2380</v>
      </c>
      <c r="B130" s="902"/>
      <c r="C130" s="902"/>
      <c r="D130" s="900"/>
    </row>
    <row r="131" spans="1:4">
      <c r="A131" s="903" t="s">
        <v>2381</v>
      </c>
      <c r="B131" s="903" t="s">
        <v>2382</v>
      </c>
      <c r="C131" s="903" t="s">
        <v>855</v>
      </c>
      <c r="D131" s="900"/>
    </row>
    <row r="132" spans="1:4">
      <c r="A132" s="903" t="s">
        <v>2383</v>
      </c>
      <c r="B132" s="903" t="s">
        <v>2384</v>
      </c>
      <c r="C132" s="903"/>
      <c r="D132" s="900"/>
    </row>
    <row r="133" spans="1:4">
      <c r="A133" s="902" t="s">
        <v>2385</v>
      </c>
      <c r="B133" s="902"/>
      <c r="C133" s="902"/>
      <c r="D133" s="900"/>
    </row>
    <row r="134" spans="1:4">
      <c r="A134" s="903" t="s">
        <v>335</v>
      </c>
      <c r="B134" s="903" t="s">
        <v>2386</v>
      </c>
      <c r="C134" s="903" t="s">
        <v>827</v>
      </c>
      <c r="D134" s="900"/>
    </row>
    <row r="135" spans="1:4">
      <c r="A135" s="903"/>
      <c r="B135" s="903"/>
      <c r="C135" s="903"/>
      <c r="D135" s="900"/>
    </row>
    <row r="136" spans="1:4">
      <c r="A136" s="902" t="s">
        <v>2387</v>
      </c>
      <c r="B136" s="902"/>
      <c r="C136" s="902"/>
      <c r="D136" s="900"/>
    </row>
    <row r="137" spans="1:4">
      <c r="A137" s="903" t="s">
        <v>2388</v>
      </c>
      <c r="B137" s="903" t="s">
        <v>2389</v>
      </c>
      <c r="C137" s="903" t="s">
        <v>845</v>
      </c>
      <c r="D137" s="900"/>
    </row>
    <row r="138" spans="1:4">
      <c r="A138" s="902" t="s">
        <v>2390</v>
      </c>
      <c r="B138" s="902"/>
      <c r="C138" s="902"/>
      <c r="D138" s="900"/>
    </row>
    <row r="139" spans="1:4">
      <c r="A139" s="903" t="s">
        <v>825</v>
      </c>
      <c r="B139" s="903" t="s">
        <v>2391</v>
      </c>
      <c r="C139" s="903" t="s">
        <v>824</v>
      </c>
      <c r="D139" s="90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13" workbookViewId="0">
      <selection activeCell="N29" sqref="N29"/>
    </sheetView>
  </sheetViews>
  <sheetFormatPr defaultColWidth="9" defaultRowHeight="14.25"/>
  <sheetData>
    <row r="1" ht="31.5" spans="1:49">
      <c r="A1" s="915"/>
      <c r="B1" s="916" t="s">
        <v>95</v>
      </c>
      <c r="C1" s="916"/>
      <c r="D1" s="916"/>
      <c r="E1" s="916"/>
      <c r="F1" s="916"/>
      <c r="G1" s="916"/>
      <c r="H1" s="916"/>
      <c r="I1" s="916"/>
      <c r="J1" s="916"/>
      <c r="K1" s="916"/>
      <c r="L1" s="916"/>
      <c r="M1" s="916"/>
      <c r="N1" s="915"/>
      <c r="O1" s="915"/>
      <c r="P1" s="937"/>
      <c r="Q1" s="937"/>
      <c r="R1" s="937"/>
      <c r="S1" s="937"/>
      <c r="T1" s="941"/>
      <c r="U1" s="941"/>
      <c r="V1" s="941"/>
      <c r="W1" s="941"/>
      <c r="X1" s="941"/>
      <c r="Y1" s="941"/>
      <c r="Z1" s="941"/>
      <c r="AA1" s="941"/>
      <c r="AB1" s="941"/>
      <c r="AC1" s="941"/>
      <c r="AD1" s="941"/>
      <c r="AE1" s="941"/>
      <c r="AF1" s="941"/>
      <c r="AG1" s="941"/>
      <c r="AH1" s="941"/>
      <c r="AI1" s="941"/>
      <c r="AJ1" s="941"/>
      <c r="AK1" s="941"/>
      <c r="AL1" s="941"/>
      <c r="AM1" s="941"/>
      <c r="AN1" s="941"/>
      <c r="AO1" s="941"/>
      <c r="AP1" s="941"/>
      <c r="AQ1" s="941"/>
      <c r="AR1" s="941"/>
      <c r="AS1" s="941"/>
      <c r="AT1" s="941"/>
      <c r="AU1" s="941"/>
      <c r="AV1" s="941"/>
      <c r="AW1" s="941"/>
    </row>
    <row r="2" ht="18.75" spans="1:49">
      <c r="A2" s="915"/>
      <c r="B2" s="917" t="s">
        <v>216</v>
      </c>
      <c r="C2" s="917"/>
      <c r="D2" s="917"/>
      <c r="E2" s="917"/>
      <c r="F2" s="917"/>
      <c r="G2" s="917"/>
      <c r="H2" s="917"/>
      <c r="I2" s="917"/>
      <c r="J2" s="917"/>
      <c r="K2" s="917"/>
      <c r="L2" s="917"/>
      <c r="M2" s="917"/>
      <c r="N2" s="915"/>
      <c r="O2" s="938" t="s">
        <v>99</v>
      </c>
      <c r="P2" s="937"/>
      <c r="Q2" s="937"/>
      <c r="R2" s="937"/>
      <c r="S2" s="937"/>
      <c r="T2" s="941"/>
      <c r="U2" s="941"/>
      <c r="V2" s="941"/>
      <c r="W2" s="941"/>
      <c r="X2" s="941"/>
      <c r="Y2" s="941"/>
      <c r="Z2" s="941"/>
      <c r="AA2" s="941"/>
      <c r="AB2" s="941"/>
      <c r="AC2" s="941"/>
      <c r="AD2" s="941"/>
      <c r="AE2" s="941"/>
      <c r="AF2" s="941"/>
      <c r="AG2" s="941"/>
      <c r="AH2" s="941"/>
      <c r="AI2" s="941"/>
      <c r="AJ2" s="941"/>
      <c r="AK2" s="941"/>
      <c r="AL2" s="941"/>
      <c r="AM2" s="941"/>
      <c r="AN2" s="941"/>
      <c r="AO2" s="941"/>
      <c r="AP2" s="941"/>
      <c r="AQ2" s="941"/>
      <c r="AR2" s="941"/>
      <c r="AS2" s="941"/>
      <c r="AT2" s="941"/>
      <c r="AU2" s="941"/>
      <c r="AV2" s="941"/>
      <c r="AW2" s="941"/>
    </row>
    <row r="3" ht="18.75" spans="1:49">
      <c r="A3" s="915"/>
      <c r="B3" s="917"/>
      <c r="C3" s="917"/>
      <c r="D3" s="917"/>
      <c r="E3" s="917"/>
      <c r="F3" s="917"/>
      <c r="G3" s="917"/>
      <c r="H3" s="917"/>
      <c r="I3" s="917"/>
      <c r="J3" s="917"/>
      <c r="K3" s="917"/>
      <c r="L3" s="917"/>
      <c r="M3" s="917"/>
      <c r="N3" s="915"/>
      <c r="O3" s="938"/>
      <c r="P3" s="937"/>
      <c r="Q3" s="937"/>
      <c r="R3" s="937"/>
      <c r="S3" s="937"/>
      <c r="T3" s="941"/>
      <c r="U3" s="941"/>
      <c r="V3" s="941"/>
      <c r="W3" s="941"/>
      <c r="X3" s="941"/>
      <c r="Y3" s="941"/>
      <c r="Z3" s="941"/>
      <c r="AA3" s="941"/>
      <c r="AB3" s="941"/>
      <c r="AC3" s="941"/>
      <c r="AD3" s="941"/>
      <c r="AE3" s="941"/>
      <c r="AF3" s="941"/>
      <c r="AG3" s="941"/>
      <c r="AH3" s="941"/>
      <c r="AI3" s="941"/>
      <c r="AJ3" s="941"/>
      <c r="AK3" s="941"/>
      <c r="AL3" s="941"/>
      <c r="AM3" s="941"/>
      <c r="AN3" s="941"/>
      <c r="AO3" s="941"/>
      <c r="AP3" s="941"/>
      <c r="AQ3" s="941"/>
      <c r="AR3" s="941"/>
      <c r="AS3" s="941"/>
      <c r="AT3" s="941"/>
      <c r="AU3" s="941"/>
      <c r="AV3" s="941"/>
      <c r="AW3" s="941"/>
    </row>
    <row r="4" spans="1:49">
      <c r="A4" s="915"/>
      <c r="B4" s="918" t="s">
        <v>1992</v>
      </c>
      <c r="C4" s="918"/>
      <c r="D4" s="918"/>
      <c r="E4" s="918"/>
      <c r="F4" s="918"/>
      <c r="G4" s="918"/>
      <c r="H4" s="918"/>
      <c r="I4" s="918"/>
      <c r="J4" s="918"/>
      <c r="K4" s="918"/>
      <c r="L4" s="918"/>
      <c r="M4" s="918"/>
      <c r="N4" s="915"/>
      <c r="O4" s="915"/>
      <c r="P4" s="937"/>
      <c r="Q4" s="937"/>
      <c r="R4" s="937"/>
      <c r="S4" s="937"/>
      <c r="T4" s="941"/>
      <c r="U4" s="941"/>
      <c r="V4" s="941"/>
      <c r="W4" s="941"/>
      <c r="X4" s="941"/>
      <c r="Y4" s="941"/>
      <c r="Z4" s="941"/>
      <c r="AA4" s="941"/>
      <c r="AB4" s="941"/>
      <c r="AC4" s="941"/>
      <c r="AD4" s="941"/>
      <c r="AE4" s="941"/>
      <c r="AF4" s="941"/>
      <c r="AG4" s="941"/>
      <c r="AH4" s="941"/>
      <c r="AI4" s="941"/>
      <c r="AJ4" s="941"/>
      <c r="AK4" s="941"/>
      <c r="AL4" s="941"/>
      <c r="AM4" s="941"/>
      <c r="AN4" s="941"/>
      <c r="AO4" s="941"/>
      <c r="AP4" s="941"/>
      <c r="AQ4" s="941"/>
      <c r="AR4" s="941"/>
      <c r="AS4" s="941"/>
      <c r="AT4" s="941"/>
      <c r="AU4" s="941"/>
      <c r="AV4" s="941"/>
      <c r="AW4" s="941"/>
    </row>
    <row r="5" ht="33.75" spans="1:49">
      <c r="A5" s="919"/>
      <c r="B5" s="920"/>
      <c r="C5" s="920"/>
      <c r="D5" s="920"/>
      <c r="E5" s="920"/>
      <c r="F5" s="921"/>
      <c r="G5" s="922" t="s">
        <v>2392</v>
      </c>
      <c r="H5" s="921"/>
      <c r="I5" s="920"/>
      <c r="J5" s="920"/>
      <c r="K5" s="920"/>
      <c r="L5" s="920"/>
      <c r="M5" s="920"/>
      <c r="N5" s="919"/>
      <c r="O5" s="919"/>
      <c r="P5" s="939" t="s">
        <v>2153</v>
      </c>
      <c r="Q5" s="942"/>
      <c r="R5" s="937"/>
      <c r="S5" s="937"/>
      <c r="T5" s="941"/>
      <c r="U5" s="941"/>
      <c r="V5" s="941"/>
      <c r="W5" s="941"/>
      <c r="X5" s="941"/>
      <c r="Y5" s="941"/>
      <c r="Z5" s="941"/>
      <c r="AA5" s="941"/>
      <c r="AB5" s="941"/>
      <c r="AC5" s="941"/>
      <c r="AD5" s="941"/>
      <c r="AE5" s="941"/>
      <c r="AF5" s="941"/>
      <c r="AG5" s="941"/>
      <c r="AH5" s="941"/>
      <c r="AI5" s="941"/>
      <c r="AJ5" s="941"/>
      <c r="AK5" s="941"/>
      <c r="AL5" s="941"/>
      <c r="AM5" s="941"/>
      <c r="AN5" s="941"/>
      <c r="AO5" s="941"/>
      <c r="AP5" s="941"/>
      <c r="AQ5" s="941"/>
      <c r="AR5" s="941"/>
      <c r="AS5" s="941"/>
      <c r="AT5" s="941"/>
      <c r="AU5" s="941"/>
      <c r="AV5" s="941"/>
      <c r="AW5" s="941"/>
    </row>
    <row r="6" spans="1:49">
      <c r="A6" s="923" t="s">
        <v>2393</v>
      </c>
      <c r="B6" s="923"/>
      <c r="C6" s="923"/>
      <c r="D6" s="923"/>
      <c r="E6" s="923"/>
      <c r="F6" s="923"/>
      <c r="G6" s="923"/>
      <c r="H6" s="923"/>
      <c r="I6" s="923"/>
      <c r="J6" s="923"/>
      <c r="K6" s="923"/>
      <c r="L6" s="923"/>
      <c r="M6" s="923"/>
      <c r="N6" s="923"/>
      <c r="O6" s="923"/>
      <c r="P6" s="923"/>
      <c r="Q6" s="923"/>
      <c r="R6" s="923"/>
      <c r="S6" s="923"/>
      <c r="T6" s="923"/>
      <c r="U6" s="923"/>
      <c r="V6" s="923"/>
      <c r="W6" s="923"/>
      <c r="X6" s="923"/>
      <c r="Y6" s="945"/>
      <c r="Z6" s="945"/>
      <c r="AA6" s="945"/>
      <c r="AB6" s="945"/>
      <c r="AC6" s="945"/>
      <c r="AD6" s="945"/>
      <c r="AE6" s="945"/>
      <c r="AF6" s="945"/>
      <c r="AG6" s="945"/>
      <c r="AH6" s="945"/>
      <c r="AI6" s="945"/>
      <c r="AJ6" s="945"/>
      <c r="AK6" s="945"/>
      <c r="AL6" s="945"/>
      <c r="AM6" s="945"/>
      <c r="AN6" s="945"/>
      <c r="AO6" s="945"/>
      <c r="AP6" s="945"/>
      <c r="AQ6" s="945"/>
      <c r="AR6" s="945"/>
      <c r="AS6" s="945"/>
      <c r="AT6" s="945"/>
      <c r="AU6" s="945"/>
      <c r="AV6" s="945"/>
      <c r="AW6" s="945"/>
    </row>
    <row r="7" ht="24" spans="1:49">
      <c r="A7" s="924" t="s">
        <v>2394</v>
      </c>
      <c r="B7" s="925" t="s">
        <v>2155</v>
      </c>
      <c r="C7" s="925" t="s">
        <v>2156</v>
      </c>
      <c r="D7" s="926" t="s">
        <v>2157</v>
      </c>
      <c r="E7" s="925" t="s">
        <v>2158</v>
      </c>
      <c r="F7" s="925" t="s">
        <v>2159</v>
      </c>
      <c r="G7" s="925" t="s">
        <v>2160</v>
      </c>
      <c r="H7" s="925" t="s">
        <v>2161</v>
      </c>
      <c r="I7" s="925" t="s">
        <v>2162</v>
      </c>
      <c r="J7" s="925" t="s">
        <v>2163</v>
      </c>
      <c r="K7" s="925" t="s">
        <v>2164</v>
      </c>
      <c r="L7" s="925" t="s">
        <v>2165</v>
      </c>
      <c r="M7" s="925" t="s">
        <v>2166</v>
      </c>
      <c r="N7" s="925" t="s">
        <v>2167</v>
      </c>
      <c r="O7" s="925" t="s">
        <v>2168</v>
      </c>
      <c r="P7" s="925" t="s">
        <v>2169</v>
      </c>
      <c r="Q7" s="925" t="s">
        <v>2170</v>
      </c>
      <c r="R7" s="925" t="s">
        <v>2171</v>
      </c>
      <c r="S7" s="925" t="s">
        <v>2172</v>
      </c>
      <c r="T7" s="925" t="s">
        <v>2173</v>
      </c>
      <c r="U7" s="925" t="s">
        <v>2174</v>
      </c>
      <c r="V7" s="925" t="s">
        <v>2175</v>
      </c>
      <c r="W7" s="943" t="s">
        <v>2176</v>
      </c>
      <c r="X7" s="943" t="s">
        <v>2177</v>
      </c>
      <c r="Y7" s="946"/>
      <c r="Z7" s="946"/>
      <c r="AA7" s="946"/>
      <c r="AB7" s="946"/>
      <c r="AC7" s="946"/>
      <c r="AD7" s="946"/>
      <c r="AE7" s="946"/>
      <c r="AF7" s="946"/>
      <c r="AG7" s="946"/>
      <c r="AH7" s="946"/>
      <c r="AI7" s="946"/>
      <c r="AJ7" s="946"/>
      <c r="AK7" s="946"/>
      <c r="AL7" s="946"/>
      <c r="AM7" s="946"/>
      <c r="AN7" s="946"/>
      <c r="AO7" s="946"/>
      <c r="AP7" s="946"/>
      <c r="AQ7" s="946"/>
      <c r="AR7" s="946"/>
      <c r="AS7" s="946"/>
      <c r="AT7" s="946"/>
      <c r="AU7" s="946"/>
      <c r="AV7" s="946"/>
      <c r="AW7" s="946"/>
    </row>
    <row r="8" spans="1:49">
      <c r="A8" s="927" t="s">
        <v>2395</v>
      </c>
      <c r="B8" s="928">
        <v>62.7888</v>
      </c>
      <c r="C8" s="929">
        <v>115.0748</v>
      </c>
      <c r="D8" s="929">
        <v>107.429</v>
      </c>
      <c r="E8" s="929">
        <v>164.4606</v>
      </c>
      <c r="F8" s="929">
        <v>167.22</v>
      </c>
      <c r="G8" s="929">
        <v>178.5922</v>
      </c>
      <c r="H8" s="929">
        <v>248.1492</v>
      </c>
      <c r="I8" s="929">
        <v>71.87</v>
      </c>
      <c r="J8" s="929">
        <v>67.18</v>
      </c>
      <c r="K8" s="929">
        <v>71.87</v>
      </c>
      <c r="L8" s="929">
        <v>108.08</v>
      </c>
      <c r="M8" s="940" t="s">
        <v>251</v>
      </c>
      <c r="N8" s="929">
        <v>61.9581</v>
      </c>
      <c r="O8" s="929">
        <v>71.3208</v>
      </c>
      <c r="P8" s="929">
        <v>60.0629</v>
      </c>
      <c r="Q8" s="929">
        <v>50.041</v>
      </c>
      <c r="R8" s="929">
        <v>72.8349</v>
      </c>
      <c r="S8" s="929">
        <v>120.7192</v>
      </c>
      <c r="T8" s="929">
        <v>41.6362</v>
      </c>
      <c r="U8" s="929">
        <v>62.3083</v>
      </c>
      <c r="V8" s="929">
        <v>48.7741</v>
      </c>
      <c r="W8" s="929">
        <v>121.8424</v>
      </c>
      <c r="X8" s="929">
        <v>121.8424</v>
      </c>
      <c r="Y8" s="947"/>
      <c r="Z8" s="947"/>
      <c r="AA8" s="947"/>
      <c r="AB8" s="947"/>
      <c r="AC8" s="947"/>
      <c r="AD8" s="947"/>
      <c r="AE8" s="947"/>
      <c r="AF8" s="947"/>
      <c r="AG8" s="947"/>
      <c r="AH8" s="947"/>
      <c r="AI8" s="947"/>
      <c r="AJ8" s="947"/>
      <c r="AK8" s="947"/>
      <c r="AL8" s="947"/>
      <c r="AM8" s="947"/>
      <c r="AN8" s="947"/>
      <c r="AO8" s="947"/>
      <c r="AP8" s="947"/>
      <c r="AQ8" s="947"/>
      <c r="AR8" s="947"/>
      <c r="AS8" s="947"/>
      <c r="AT8" s="947"/>
      <c r="AU8" s="947"/>
      <c r="AV8" s="947"/>
      <c r="AW8" s="947"/>
    </row>
    <row r="9" spans="1:49">
      <c r="A9" s="930" t="s">
        <v>2396</v>
      </c>
      <c r="B9" s="931">
        <v>97.866</v>
      </c>
      <c r="C9" s="931">
        <v>172.251</v>
      </c>
      <c r="D9" s="931">
        <v>135.702</v>
      </c>
      <c r="E9" s="931">
        <v>254.844</v>
      </c>
      <c r="F9" s="931">
        <v>197.055</v>
      </c>
      <c r="G9" s="931">
        <v>209.754</v>
      </c>
      <c r="H9" s="931">
        <v>353.889</v>
      </c>
      <c r="I9" s="931">
        <v>132.831</v>
      </c>
      <c r="J9" s="931">
        <v>94.396</v>
      </c>
      <c r="K9" s="931">
        <v>132.831</v>
      </c>
      <c r="L9" s="931">
        <v>130.647</v>
      </c>
      <c r="M9" s="940" t="s">
        <v>251</v>
      </c>
      <c r="N9" s="931">
        <v>75.307</v>
      </c>
      <c r="O9" s="931">
        <v>88.609</v>
      </c>
      <c r="P9" s="931">
        <v>59.692</v>
      </c>
      <c r="Q9" s="931">
        <v>69.25</v>
      </c>
      <c r="R9" s="931">
        <v>116.554</v>
      </c>
      <c r="S9" s="931">
        <v>168.939</v>
      </c>
      <c r="T9" s="931">
        <v>59.908</v>
      </c>
      <c r="U9" s="931">
        <v>60.475</v>
      </c>
      <c r="V9" s="931">
        <v>70.483</v>
      </c>
      <c r="W9" s="931">
        <v>130.647</v>
      </c>
      <c r="X9" s="931">
        <v>134.076</v>
      </c>
      <c r="Y9" s="945"/>
      <c r="Z9" s="945"/>
      <c r="AA9" s="945"/>
      <c r="AB9" s="945"/>
      <c r="AC9" s="945"/>
      <c r="AD9" s="945"/>
      <c r="AE9" s="945"/>
      <c r="AF9" s="945"/>
      <c r="AG9" s="945"/>
      <c r="AH9" s="945"/>
      <c r="AI9" s="945"/>
      <c r="AJ9" s="945"/>
      <c r="AK9" s="945"/>
      <c r="AL9" s="945"/>
      <c r="AM9" s="945"/>
      <c r="AN9" s="945"/>
      <c r="AO9" s="945"/>
      <c r="AP9" s="945"/>
      <c r="AQ9" s="945"/>
      <c r="AR9" s="945"/>
      <c r="AS9" s="945"/>
      <c r="AT9" s="945"/>
      <c r="AU9" s="945"/>
      <c r="AV9" s="945"/>
      <c r="AW9" s="945"/>
    </row>
    <row r="10" spans="1:49">
      <c r="A10" s="930">
        <v>1</v>
      </c>
      <c r="B10" s="931">
        <v>122.328</v>
      </c>
      <c r="C10" s="931">
        <v>206.136</v>
      </c>
      <c r="D10" s="931">
        <v>164.871</v>
      </c>
      <c r="E10" s="931">
        <v>296.163</v>
      </c>
      <c r="F10" s="931">
        <v>244.728</v>
      </c>
      <c r="G10" s="931">
        <v>265.896</v>
      </c>
      <c r="H10" s="931">
        <v>473.634</v>
      </c>
      <c r="I10" s="931">
        <v>154.251</v>
      </c>
      <c r="J10" s="931">
        <v>117.004</v>
      </c>
      <c r="K10" s="931">
        <v>154.251</v>
      </c>
      <c r="L10" s="931">
        <v>151.14</v>
      </c>
      <c r="M10" s="940" t="s">
        <v>251</v>
      </c>
      <c r="N10" s="931">
        <v>79.276</v>
      </c>
      <c r="O10" s="931">
        <v>88.609</v>
      </c>
      <c r="P10" s="931">
        <v>62.257</v>
      </c>
      <c r="Q10" s="931">
        <v>77.791</v>
      </c>
      <c r="R10" s="931">
        <v>139.621</v>
      </c>
      <c r="S10" s="931">
        <v>202.158</v>
      </c>
      <c r="T10" s="931">
        <v>60.421</v>
      </c>
      <c r="U10" s="931">
        <v>63.202</v>
      </c>
      <c r="V10" s="931">
        <v>73.822</v>
      </c>
      <c r="W10" s="931">
        <v>150.726</v>
      </c>
      <c r="X10" s="931">
        <v>155.127</v>
      </c>
      <c r="Y10" s="945"/>
      <c r="Z10" s="945"/>
      <c r="AA10" s="945"/>
      <c r="AB10" s="945"/>
      <c r="AC10" s="945"/>
      <c r="AD10" s="945"/>
      <c r="AE10" s="945"/>
      <c r="AF10" s="945"/>
      <c r="AG10" s="945"/>
      <c r="AH10" s="945"/>
      <c r="AI10" s="945"/>
      <c r="AJ10" s="945"/>
      <c r="AK10" s="945"/>
      <c r="AL10" s="945"/>
      <c r="AM10" s="945"/>
      <c r="AN10" s="945"/>
      <c r="AO10" s="945"/>
      <c r="AP10" s="945"/>
      <c r="AQ10" s="945"/>
      <c r="AR10" s="945"/>
      <c r="AS10" s="945"/>
      <c r="AT10" s="945"/>
      <c r="AU10" s="945"/>
      <c r="AV10" s="945"/>
      <c r="AW10" s="945"/>
    </row>
    <row r="11" spans="1:49">
      <c r="A11" s="930">
        <v>1.5</v>
      </c>
      <c r="B11" s="931">
        <v>135.693</v>
      </c>
      <c r="C11" s="931">
        <v>236.52</v>
      </c>
      <c r="D11" s="931">
        <v>183.321</v>
      </c>
      <c r="E11" s="931">
        <v>327.06</v>
      </c>
      <c r="F11" s="931">
        <v>273.9375</v>
      </c>
      <c r="G11" s="931">
        <v>326.178</v>
      </c>
      <c r="H11" s="931">
        <v>556.5195</v>
      </c>
      <c r="I11" s="931">
        <v>170.5725</v>
      </c>
      <c r="J11" s="931">
        <v>131.361</v>
      </c>
      <c r="K11" s="931">
        <v>170.5725</v>
      </c>
      <c r="L11" s="931">
        <v>179.28</v>
      </c>
      <c r="M11" s="940" t="s">
        <v>251</v>
      </c>
      <c r="N11" s="931">
        <v>92.391</v>
      </c>
      <c r="O11" s="931">
        <v>98.25</v>
      </c>
      <c r="P11" s="931">
        <v>70.629</v>
      </c>
      <c r="Q11" s="931">
        <v>87.855</v>
      </c>
      <c r="R11" s="931">
        <v>159.999</v>
      </c>
      <c r="S11" s="931">
        <v>232.011</v>
      </c>
      <c r="T11" s="931">
        <v>68.586</v>
      </c>
      <c r="U11" s="931">
        <v>71.673</v>
      </c>
      <c r="V11" s="931">
        <v>83.445</v>
      </c>
      <c r="W11" s="931">
        <v>178.47</v>
      </c>
      <c r="X11" s="931">
        <v>183.879</v>
      </c>
      <c r="Y11" s="945"/>
      <c r="Z11" s="945"/>
      <c r="AA11" s="945"/>
      <c r="AB11" s="945"/>
      <c r="AC11" s="945"/>
      <c r="AD11" s="945"/>
      <c r="AE11" s="945"/>
      <c r="AF11" s="945"/>
      <c r="AG11" s="945"/>
      <c r="AH11" s="945"/>
      <c r="AI11" s="945"/>
      <c r="AJ11" s="945"/>
      <c r="AK11" s="945"/>
      <c r="AL11" s="945"/>
      <c r="AM11" s="945"/>
      <c r="AN11" s="945"/>
      <c r="AO11" s="945"/>
      <c r="AP11" s="945"/>
      <c r="AQ11" s="945"/>
      <c r="AR11" s="945"/>
      <c r="AS11" s="945"/>
      <c r="AT11" s="945"/>
      <c r="AU11" s="945"/>
      <c r="AV11" s="945"/>
      <c r="AW11" s="945"/>
    </row>
    <row r="12" spans="1:49">
      <c r="A12" s="930">
        <v>2</v>
      </c>
      <c r="B12" s="931">
        <v>149.067</v>
      </c>
      <c r="C12" s="931">
        <v>266.913</v>
      </c>
      <c r="D12" s="931">
        <v>201.762</v>
      </c>
      <c r="E12" s="931">
        <v>357.966</v>
      </c>
      <c r="F12" s="931">
        <v>303.147</v>
      </c>
      <c r="G12" s="931">
        <v>386.469</v>
      </c>
      <c r="H12" s="931">
        <v>639.396</v>
      </c>
      <c r="I12" s="931">
        <v>186.894</v>
      </c>
      <c r="J12" s="931">
        <v>145.709</v>
      </c>
      <c r="K12" s="931">
        <v>186.894</v>
      </c>
      <c r="L12" s="931">
        <v>207.42</v>
      </c>
      <c r="M12" s="940" t="s">
        <v>251</v>
      </c>
      <c r="N12" s="931">
        <v>105.515</v>
      </c>
      <c r="O12" s="931">
        <v>109.34</v>
      </c>
      <c r="P12" s="931">
        <v>78.992</v>
      </c>
      <c r="Q12" s="931">
        <v>97.919</v>
      </c>
      <c r="R12" s="931">
        <v>180.377</v>
      </c>
      <c r="S12" s="931">
        <v>261.864</v>
      </c>
      <c r="T12" s="931">
        <v>76.751</v>
      </c>
      <c r="U12" s="931">
        <v>80.144</v>
      </c>
      <c r="V12" s="931">
        <v>93.077</v>
      </c>
      <c r="W12" s="931">
        <v>206.214</v>
      </c>
      <c r="X12" s="931">
        <v>212.64</v>
      </c>
      <c r="Y12" s="945"/>
      <c r="Z12" s="945"/>
      <c r="AA12" s="945"/>
      <c r="AB12" s="945"/>
      <c r="AC12" s="945"/>
      <c r="AD12" s="945"/>
      <c r="AE12" s="945"/>
      <c r="AF12" s="945"/>
      <c r="AG12" s="945"/>
      <c r="AH12" s="945"/>
      <c r="AI12" s="945"/>
      <c r="AJ12" s="945"/>
      <c r="AK12" s="945"/>
      <c r="AL12" s="945"/>
      <c r="AM12" s="945"/>
      <c r="AN12" s="945"/>
      <c r="AO12" s="945"/>
      <c r="AP12" s="945"/>
      <c r="AQ12" s="945"/>
      <c r="AR12" s="945"/>
      <c r="AS12" s="945"/>
      <c r="AT12" s="945"/>
      <c r="AU12" s="945"/>
      <c r="AV12" s="945"/>
      <c r="AW12" s="945"/>
    </row>
    <row r="13" spans="1:49">
      <c r="A13" s="930">
        <v>2.5</v>
      </c>
      <c r="B13" s="931">
        <v>162.432</v>
      </c>
      <c r="C13" s="931">
        <v>297.297</v>
      </c>
      <c r="D13" s="931">
        <v>220.203</v>
      </c>
      <c r="E13" s="931">
        <v>388.863</v>
      </c>
      <c r="F13" s="931">
        <v>332.3655</v>
      </c>
      <c r="G13" s="931">
        <v>446.76</v>
      </c>
      <c r="H13" s="931">
        <v>722.2725</v>
      </c>
      <c r="I13" s="931">
        <v>203.2155</v>
      </c>
      <c r="J13" s="931">
        <v>160.057</v>
      </c>
      <c r="K13" s="931">
        <v>203.2155</v>
      </c>
      <c r="L13" s="931">
        <v>235.56</v>
      </c>
      <c r="M13" s="940" t="s">
        <v>251</v>
      </c>
      <c r="N13" s="931">
        <v>118.63</v>
      </c>
      <c r="O13" s="931">
        <v>120.43</v>
      </c>
      <c r="P13" s="931">
        <v>87.364</v>
      </c>
      <c r="Q13" s="931">
        <v>107.983</v>
      </c>
      <c r="R13" s="931">
        <v>200.746</v>
      </c>
      <c r="S13" s="931">
        <v>291.708</v>
      </c>
      <c r="T13" s="931">
        <v>84.925</v>
      </c>
      <c r="U13" s="931">
        <v>88.615</v>
      </c>
      <c r="V13" s="931">
        <v>102.709</v>
      </c>
      <c r="W13" s="931">
        <v>233.958</v>
      </c>
      <c r="X13" s="931">
        <v>241.401</v>
      </c>
      <c r="Y13" s="945"/>
      <c r="Z13" s="945"/>
      <c r="AA13" s="945"/>
      <c r="AB13" s="945"/>
      <c r="AC13" s="945"/>
      <c r="AD13" s="945"/>
      <c r="AE13" s="945"/>
      <c r="AF13" s="945"/>
      <c r="AG13" s="945"/>
      <c r="AH13" s="945"/>
      <c r="AI13" s="945"/>
      <c r="AJ13" s="945"/>
      <c r="AK13" s="945"/>
      <c r="AL13" s="946"/>
      <c r="AM13" s="945"/>
      <c r="AN13" s="945"/>
      <c r="AO13" s="945"/>
      <c r="AP13" s="945"/>
      <c r="AQ13" s="945"/>
      <c r="AR13" s="945"/>
      <c r="AS13" s="945"/>
      <c r="AT13" s="945"/>
      <c r="AU13" s="945"/>
      <c r="AV13" s="945"/>
      <c r="AW13" s="945"/>
    </row>
    <row r="14" spans="1:49">
      <c r="A14" s="930">
        <v>3</v>
      </c>
      <c r="B14" s="931">
        <v>174.6</v>
      </c>
      <c r="C14" s="931">
        <v>329.769</v>
      </c>
      <c r="D14" s="931">
        <v>238.896</v>
      </c>
      <c r="E14" s="931">
        <v>417.096</v>
      </c>
      <c r="F14" s="931">
        <v>374.913</v>
      </c>
      <c r="G14" s="931">
        <v>502.749</v>
      </c>
      <c r="H14" s="931">
        <v>776.484</v>
      </c>
      <c r="I14" s="931">
        <v>218.178</v>
      </c>
      <c r="J14" s="931">
        <v>149.646</v>
      </c>
      <c r="K14" s="931">
        <v>218.178</v>
      </c>
      <c r="L14" s="931">
        <v>261.621</v>
      </c>
      <c r="M14" s="940" t="s">
        <v>251</v>
      </c>
      <c r="N14" s="931">
        <v>121.098</v>
      </c>
      <c r="O14" s="931">
        <v>163.083</v>
      </c>
      <c r="P14" s="931">
        <v>89.247</v>
      </c>
      <c r="Q14" s="931">
        <v>110.055</v>
      </c>
      <c r="R14" s="931">
        <v>222.528</v>
      </c>
      <c r="S14" s="931">
        <v>323.586</v>
      </c>
      <c r="T14" s="931">
        <v>90.111</v>
      </c>
      <c r="U14" s="931">
        <v>90.525</v>
      </c>
      <c r="V14" s="931">
        <v>104.583</v>
      </c>
      <c r="W14" s="931">
        <v>259.992</v>
      </c>
      <c r="X14" s="931">
        <v>268.191</v>
      </c>
      <c r="Y14" s="945"/>
      <c r="Z14" s="945"/>
      <c r="AA14" s="945"/>
      <c r="AB14" s="945"/>
      <c r="AC14" s="945"/>
      <c r="AD14" s="945"/>
      <c r="AE14" s="945"/>
      <c r="AF14" s="945"/>
      <c r="AG14" s="945"/>
      <c r="AH14" s="945"/>
      <c r="AI14" s="945"/>
      <c r="AJ14" s="945"/>
      <c r="AK14" s="945"/>
      <c r="AL14" s="945"/>
      <c r="AM14" s="945"/>
      <c r="AN14" s="945"/>
      <c r="AO14" s="945"/>
      <c r="AP14" s="945"/>
      <c r="AQ14" s="945"/>
      <c r="AR14" s="945"/>
      <c r="AS14" s="945"/>
      <c r="AT14" s="945"/>
      <c r="AU14" s="945"/>
      <c r="AV14" s="945"/>
      <c r="AW14" s="945"/>
    </row>
    <row r="15" spans="1:49">
      <c r="A15" s="930">
        <v>3.5</v>
      </c>
      <c r="B15" s="931">
        <v>196.884</v>
      </c>
      <c r="C15" s="931">
        <v>368.559</v>
      </c>
      <c r="D15" s="931">
        <v>266.724</v>
      </c>
      <c r="E15" s="931">
        <v>465.786</v>
      </c>
      <c r="F15" s="931">
        <v>416.7765</v>
      </c>
      <c r="G15" s="931">
        <v>559.098</v>
      </c>
      <c r="H15" s="931">
        <v>909.4635</v>
      </c>
      <c r="I15" s="931">
        <v>243.7335</v>
      </c>
      <c r="J15" s="931">
        <v>169.214</v>
      </c>
      <c r="K15" s="931">
        <v>243.7335</v>
      </c>
      <c r="L15" s="931">
        <v>288.051</v>
      </c>
      <c r="M15" s="940" t="s">
        <v>251</v>
      </c>
      <c r="N15" s="931">
        <v>134.888</v>
      </c>
      <c r="O15" s="931">
        <v>184.37</v>
      </c>
      <c r="P15" s="931">
        <v>101.111</v>
      </c>
      <c r="Q15" s="931">
        <v>124.565</v>
      </c>
      <c r="R15" s="931">
        <v>248.621</v>
      </c>
      <c r="S15" s="931">
        <v>361.665</v>
      </c>
      <c r="T15" s="931">
        <v>102.083</v>
      </c>
      <c r="U15" s="931">
        <v>102.542</v>
      </c>
      <c r="V15" s="931">
        <v>118.4</v>
      </c>
      <c r="W15" s="931">
        <v>285.963</v>
      </c>
      <c r="X15" s="931">
        <v>295.206</v>
      </c>
      <c r="Y15" s="945"/>
      <c r="Z15" s="945"/>
      <c r="AA15" s="945"/>
      <c r="AB15" s="945"/>
      <c r="AC15" s="945"/>
      <c r="AD15" s="945"/>
      <c r="AE15" s="945"/>
      <c r="AF15" s="945"/>
      <c r="AG15" s="945"/>
      <c r="AH15" s="945"/>
      <c r="AI15" s="945"/>
      <c r="AJ15" s="945"/>
      <c r="AK15" s="945"/>
      <c r="AL15" s="945"/>
      <c r="AM15" s="945"/>
      <c r="AN15" s="945"/>
      <c r="AO15" s="945"/>
      <c r="AP15" s="945"/>
      <c r="AQ15" s="945"/>
      <c r="AR15" s="945"/>
      <c r="AS15" s="945"/>
      <c r="AT15" s="945"/>
      <c r="AU15" s="945"/>
      <c r="AV15" s="945"/>
      <c r="AW15" s="945"/>
    </row>
    <row r="16" spans="1:49">
      <c r="A16" s="930">
        <v>4</v>
      </c>
      <c r="B16" s="931">
        <v>219.168</v>
      </c>
      <c r="C16" s="931">
        <v>407.34</v>
      </c>
      <c r="D16" s="931">
        <v>294.552</v>
      </c>
      <c r="E16" s="931">
        <v>514.476</v>
      </c>
      <c r="F16" s="931">
        <v>458.649</v>
      </c>
      <c r="G16" s="931">
        <v>615.447</v>
      </c>
      <c r="H16" s="931">
        <v>1042.443</v>
      </c>
      <c r="I16" s="931">
        <v>269.28</v>
      </c>
      <c r="J16" s="931">
        <v>188.773</v>
      </c>
      <c r="K16" s="931">
        <v>269.28</v>
      </c>
      <c r="L16" s="931">
        <v>314.49</v>
      </c>
      <c r="M16" s="940" t="s">
        <v>251</v>
      </c>
      <c r="N16" s="931">
        <v>148.678</v>
      </c>
      <c r="O16" s="931">
        <v>205.648</v>
      </c>
      <c r="P16" s="931">
        <v>112.966</v>
      </c>
      <c r="Q16" s="931">
        <v>139.084</v>
      </c>
      <c r="R16" s="931">
        <v>274.705</v>
      </c>
      <c r="S16" s="931">
        <v>399.744</v>
      </c>
      <c r="T16" s="931">
        <v>114.055</v>
      </c>
      <c r="U16" s="931">
        <v>114.568</v>
      </c>
      <c r="V16" s="931">
        <v>132.217</v>
      </c>
      <c r="W16" s="931">
        <v>311.925</v>
      </c>
      <c r="X16" s="931">
        <v>322.23</v>
      </c>
      <c r="Y16" s="945"/>
      <c r="Z16" s="945"/>
      <c r="AA16" s="945"/>
      <c r="AB16" s="945"/>
      <c r="AC16" s="945"/>
      <c r="AD16" s="945"/>
      <c r="AE16" s="945"/>
      <c r="AF16" s="945"/>
      <c r="AG16" s="945"/>
      <c r="AH16" s="945"/>
      <c r="AI16" s="945"/>
      <c r="AJ16" s="945"/>
      <c r="AK16" s="945"/>
      <c r="AL16" s="945"/>
      <c r="AM16" s="945"/>
      <c r="AN16" s="945"/>
      <c r="AO16" s="945"/>
      <c r="AP16" s="945"/>
      <c r="AQ16" s="945"/>
      <c r="AR16" s="945"/>
      <c r="AS16" s="945"/>
      <c r="AT16" s="945"/>
      <c r="AU16" s="945"/>
      <c r="AV16" s="945"/>
      <c r="AW16" s="945"/>
    </row>
    <row r="17" spans="1:49">
      <c r="A17" s="930">
        <v>4.5</v>
      </c>
      <c r="B17" s="931">
        <v>241.452</v>
      </c>
      <c r="C17" s="931">
        <v>446.13</v>
      </c>
      <c r="D17" s="931">
        <v>322.38</v>
      </c>
      <c r="E17" s="931">
        <v>563.157</v>
      </c>
      <c r="F17" s="931">
        <v>500.5125</v>
      </c>
      <c r="G17" s="931">
        <v>671.796</v>
      </c>
      <c r="H17" s="931">
        <v>1175.4225</v>
      </c>
      <c r="I17" s="931">
        <v>294.8355</v>
      </c>
      <c r="J17" s="931">
        <v>208.341</v>
      </c>
      <c r="K17" s="931">
        <v>294.8355</v>
      </c>
      <c r="L17" s="931">
        <v>340.92</v>
      </c>
      <c r="M17" s="940" t="s">
        <v>251</v>
      </c>
      <c r="N17" s="931">
        <v>162.468</v>
      </c>
      <c r="O17" s="931">
        <v>226.935</v>
      </c>
      <c r="P17" s="931">
        <v>124.83</v>
      </c>
      <c r="Q17" s="931">
        <v>153.594</v>
      </c>
      <c r="R17" s="931">
        <v>300.789</v>
      </c>
      <c r="S17" s="931">
        <v>437.823</v>
      </c>
      <c r="T17" s="931">
        <v>126.018</v>
      </c>
      <c r="U17" s="931">
        <v>126.585</v>
      </c>
      <c r="V17" s="931">
        <v>146.034</v>
      </c>
      <c r="W17" s="931">
        <v>337.887</v>
      </c>
      <c r="X17" s="931">
        <v>349.245</v>
      </c>
      <c r="Y17" s="941"/>
      <c r="Z17" s="941"/>
      <c r="AA17" s="941"/>
      <c r="AB17" s="941"/>
      <c r="AC17" s="941"/>
      <c r="AD17" s="941"/>
      <c r="AE17" s="941"/>
      <c r="AF17" s="941"/>
      <c r="AG17" s="941"/>
      <c r="AH17" s="941"/>
      <c r="AI17" s="941"/>
      <c r="AJ17" s="941"/>
      <c r="AK17" s="941"/>
      <c r="AL17" s="941"/>
      <c r="AM17" s="941"/>
      <c r="AN17" s="941"/>
      <c r="AO17" s="941"/>
      <c r="AP17" s="941"/>
      <c r="AQ17" s="941"/>
      <c r="AR17" s="941"/>
      <c r="AS17" s="941"/>
      <c r="AT17" s="941"/>
      <c r="AU17" s="941"/>
      <c r="AV17" s="941"/>
      <c r="AW17" s="941"/>
    </row>
    <row r="18" spans="1:49">
      <c r="A18" s="930">
        <v>5</v>
      </c>
      <c r="B18" s="931">
        <v>263.736</v>
      </c>
      <c r="C18" s="931">
        <v>484.92</v>
      </c>
      <c r="D18" s="931">
        <v>350.208</v>
      </c>
      <c r="E18" s="931">
        <v>611.847</v>
      </c>
      <c r="F18" s="931">
        <v>542.376</v>
      </c>
      <c r="G18" s="931">
        <v>728.145</v>
      </c>
      <c r="H18" s="931">
        <v>1308.411</v>
      </c>
      <c r="I18" s="931">
        <v>320.391</v>
      </c>
      <c r="J18" s="931">
        <v>227.909</v>
      </c>
      <c r="K18" s="931">
        <v>320.391</v>
      </c>
      <c r="L18" s="931">
        <v>367.359</v>
      </c>
      <c r="M18" s="940" t="s">
        <v>251</v>
      </c>
      <c r="N18" s="931">
        <v>176.249</v>
      </c>
      <c r="O18" s="931">
        <v>248.213</v>
      </c>
      <c r="P18" s="931">
        <v>136.685</v>
      </c>
      <c r="Q18" s="931">
        <v>168.104</v>
      </c>
      <c r="R18" s="931">
        <v>326.873</v>
      </c>
      <c r="S18" s="931">
        <v>475.902</v>
      </c>
      <c r="T18" s="931">
        <v>137.99</v>
      </c>
      <c r="U18" s="931">
        <v>138.611</v>
      </c>
      <c r="V18" s="931">
        <v>159.851</v>
      </c>
      <c r="W18" s="931">
        <v>363.849</v>
      </c>
      <c r="X18" s="931">
        <v>376.26</v>
      </c>
      <c r="Y18" s="941"/>
      <c r="Z18" s="941"/>
      <c r="AA18" s="941"/>
      <c r="AB18" s="941"/>
      <c r="AC18" s="941"/>
      <c r="AD18" s="941"/>
      <c r="AE18" s="941"/>
      <c r="AF18" s="941"/>
      <c r="AG18" s="941"/>
      <c r="AH18" s="941"/>
      <c r="AI18" s="941"/>
      <c r="AJ18" s="941"/>
      <c r="AK18" s="941"/>
      <c r="AL18" s="941"/>
      <c r="AM18" s="941"/>
      <c r="AN18" s="941"/>
      <c r="AO18" s="941"/>
      <c r="AP18" s="941"/>
      <c r="AQ18" s="941"/>
      <c r="AR18" s="941"/>
      <c r="AS18" s="941"/>
      <c r="AT18" s="941"/>
      <c r="AU18" s="941"/>
      <c r="AV18" s="941"/>
      <c r="AW18" s="941"/>
    </row>
    <row r="19" spans="1:49">
      <c r="A19" s="930">
        <v>5.5</v>
      </c>
      <c r="B19" s="931">
        <v>260.541</v>
      </c>
      <c r="C19" s="931">
        <v>528.3</v>
      </c>
      <c r="D19" s="931">
        <v>363.447</v>
      </c>
      <c r="E19" s="931">
        <v>620.271</v>
      </c>
      <c r="F19" s="931">
        <v>574.2585</v>
      </c>
      <c r="G19" s="931">
        <v>755.136</v>
      </c>
      <c r="H19" s="931">
        <v>1219.9185</v>
      </c>
      <c r="I19" s="931">
        <v>324.9225</v>
      </c>
      <c r="J19" s="931">
        <v>218.182</v>
      </c>
      <c r="K19" s="931">
        <v>324.9225</v>
      </c>
      <c r="L19" s="931">
        <v>391.89</v>
      </c>
      <c r="M19" s="940" t="s">
        <v>251</v>
      </c>
      <c r="N19" s="931">
        <v>177.709</v>
      </c>
      <c r="O19" s="931">
        <v>261.301</v>
      </c>
      <c r="P19" s="931">
        <v>138.676</v>
      </c>
      <c r="Q19" s="931">
        <v>170.266</v>
      </c>
      <c r="R19" s="931">
        <v>355.864</v>
      </c>
      <c r="S19" s="931">
        <v>518.535</v>
      </c>
      <c r="T19" s="931">
        <v>140.098</v>
      </c>
      <c r="U19" s="931">
        <v>140.611</v>
      </c>
      <c r="V19" s="931">
        <v>161.788</v>
      </c>
      <c r="W19" s="931">
        <v>387.768</v>
      </c>
      <c r="X19" s="931">
        <v>401.196</v>
      </c>
      <c r="Y19" s="941"/>
      <c r="Z19" s="941"/>
      <c r="AA19" s="941"/>
      <c r="AB19" s="941"/>
      <c r="AC19" s="941"/>
      <c r="AD19" s="941"/>
      <c r="AE19" s="941"/>
      <c r="AF19" s="941"/>
      <c r="AG19" s="941"/>
      <c r="AH19" s="941"/>
      <c r="AI19" s="941"/>
      <c r="AJ19" s="941"/>
      <c r="AK19" s="941"/>
      <c r="AL19" s="941"/>
      <c r="AM19" s="941"/>
      <c r="AN19" s="941"/>
      <c r="AO19" s="941"/>
      <c r="AP19" s="941"/>
      <c r="AQ19" s="941"/>
      <c r="AR19" s="941"/>
      <c r="AS19" s="941"/>
      <c r="AT19" s="941"/>
      <c r="AU19" s="941"/>
      <c r="AV19" s="941"/>
      <c r="AW19" s="941"/>
    </row>
    <row r="20" spans="1:49">
      <c r="A20" s="930">
        <v>6</v>
      </c>
      <c r="B20" s="931">
        <v>271.188</v>
      </c>
      <c r="C20" s="931">
        <v>560.286</v>
      </c>
      <c r="D20" s="931">
        <v>382.347</v>
      </c>
      <c r="E20" s="931">
        <v>651.114</v>
      </c>
      <c r="F20" s="931">
        <v>602.127</v>
      </c>
      <c r="G20" s="931">
        <v>782.136</v>
      </c>
      <c r="H20" s="931">
        <v>1273.374</v>
      </c>
      <c r="I20" s="931">
        <v>341.208</v>
      </c>
      <c r="J20" s="931">
        <v>228.201</v>
      </c>
      <c r="K20" s="931">
        <v>341.208</v>
      </c>
      <c r="L20" s="931">
        <v>416.304</v>
      </c>
      <c r="M20" s="940" t="s">
        <v>251</v>
      </c>
      <c r="N20" s="931">
        <v>189.546</v>
      </c>
      <c r="O20" s="931">
        <v>273.084</v>
      </c>
      <c r="P20" s="931">
        <v>145.437</v>
      </c>
      <c r="Q20" s="931">
        <v>178.332</v>
      </c>
      <c r="R20" s="931">
        <v>377.313</v>
      </c>
      <c r="S20" s="931">
        <v>549.954</v>
      </c>
      <c r="T20" s="931">
        <v>146.922</v>
      </c>
      <c r="U20" s="931">
        <v>147.462</v>
      </c>
      <c r="V20" s="931">
        <v>169.503</v>
      </c>
      <c r="W20" s="931">
        <v>412.245</v>
      </c>
      <c r="X20" s="931">
        <v>426.132</v>
      </c>
      <c r="Y20" s="941"/>
      <c r="Z20" s="941"/>
      <c r="AA20" s="941"/>
      <c r="AB20" s="941"/>
      <c r="AC20" s="941"/>
      <c r="AD20" s="941"/>
      <c r="AE20" s="941"/>
      <c r="AF20" s="941"/>
      <c r="AG20" s="941"/>
      <c r="AH20" s="941"/>
      <c r="AI20" s="941"/>
      <c r="AJ20" s="941"/>
      <c r="AK20" s="941"/>
      <c r="AL20" s="941"/>
      <c r="AM20" s="941"/>
      <c r="AN20" s="941"/>
      <c r="AO20" s="941"/>
      <c r="AP20" s="941"/>
      <c r="AQ20" s="941"/>
      <c r="AR20" s="941"/>
      <c r="AS20" s="941"/>
      <c r="AT20" s="941"/>
      <c r="AU20" s="941"/>
      <c r="AV20" s="941"/>
      <c r="AW20" s="941"/>
    </row>
    <row r="21" spans="1:49">
      <c r="A21" s="930">
        <v>6.5</v>
      </c>
      <c r="B21" s="931">
        <v>281.835</v>
      </c>
      <c r="C21" s="931">
        <v>592.272</v>
      </c>
      <c r="D21" s="931">
        <v>401.247</v>
      </c>
      <c r="E21" s="931">
        <v>681.966</v>
      </c>
      <c r="F21" s="931">
        <v>629.9865</v>
      </c>
      <c r="G21" s="931">
        <v>809.127</v>
      </c>
      <c r="H21" s="931">
        <v>1326.8205</v>
      </c>
      <c r="I21" s="931">
        <v>357.4935</v>
      </c>
      <c r="J21" s="931">
        <v>238.211</v>
      </c>
      <c r="K21" s="931">
        <v>357.4935</v>
      </c>
      <c r="L21" s="931">
        <v>440.718</v>
      </c>
      <c r="M21" s="940" t="s">
        <v>251</v>
      </c>
      <c r="N21" s="931">
        <v>201.383</v>
      </c>
      <c r="O21" s="931">
        <v>284.858</v>
      </c>
      <c r="P21" s="931">
        <v>152.207</v>
      </c>
      <c r="Q21" s="931">
        <v>186.389</v>
      </c>
      <c r="R21" s="931">
        <v>398.762</v>
      </c>
      <c r="S21" s="931">
        <v>581.373</v>
      </c>
      <c r="T21" s="931">
        <v>153.746</v>
      </c>
      <c r="U21" s="931">
        <v>154.313</v>
      </c>
      <c r="V21" s="931">
        <v>177.209</v>
      </c>
      <c r="W21" s="931">
        <v>436.722</v>
      </c>
      <c r="X21" s="931">
        <v>451.059</v>
      </c>
      <c r="Y21" s="941"/>
      <c r="Z21" s="941"/>
      <c r="AA21" s="941"/>
      <c r="AB21" s="941"/>
      <c r="AC21" s="941"/>
      <c r="AD21" s="941"/>
      <c r="AE21" s="941"/>
      <c r="AF21" s="941"/>
      <c r="AG21" s="941"/>
      <c r="AH21" s="941"/>
      <c r="AI21" s="941"/>
      <c r="AJ21" s="941"/>
      <c r="AK21" s="941"/>
      <c r="AL21" s="941"/>
      <c r="AM21" s="941"/>
      <c r="AN21" s="941"/>
      <c r="AO21" s="941"/>
      <c r="AP21" s="941"/>
      <c r="AQ21" s="941"/>
      <c r="AR21" s="941"/>
      <c r="AS21" s="941"/>
      <c r="AT21" s="941"/>
      <c r="AU21" s="941"/>
      <c r="AV21" s="941"/>
      <c r="AW21" s="941"/>
    </row>
    <row r="22" spans="1:49">
      <c r="A22" s="930">
        <v>7</v>
      </c>
      <c r="B22" s="931">
        <v>292.482</v>
      </c>
      <c r="C22" s="931">
        <v>624.258</v>
      </c>
      <c r="D22" s="931">
        <v>420.147</v>
      </c>
      <c r="E22" s="931">
        <v>712.809</v>
      </c>
      <c r="F22" s="931">
        <v>657.855</v>
      </c>
      <c r="G22" s="931">
        <v>836.127</v>
      </c>
      <c r="H22" s="931">
        <v>1380.276</v>
      </c>
      <c r="I22" s="931">
        <v>373.788</v>
      </c>
      <c r="J22" s="931">
        <v>248.23</v>
      </c>
      <c r="K22" s="931">
        <v>373.788</v>
      </c>
      <c r="L22" s="931">
        <v>465.141</v>
      </c>
      <c r="M22" s="940" t="s">
        <v>251</v>
      </c>
      <c r="N22" s="931">
        <v>213.22</v>
      </c>
      <c r="O22" s="931">
        <v>296.641</v>
      </c>
      <c r="P22" s="931">
        <v>158.977</v>
      </c>
      <c r="Q22" s="931">
        <v>194.446</v>
      </c>
      <c r="R22" s="931">
        <v>420.211</v>
      </c>
      <c r="S22" s="931">
        <v>612.792</v>
      </c>
      <c r="T22" s="931">
        <v>160.579</v>
      </c>
      <c r="U22" s="931">
        <v>161.155</v>
      </c>
      <c r="V22" s="931">
        <v>184.924</v>
      </c>
      <c r="W22" s="931">
        <v>461.19</v>
      </c>
      <c r="X22" s="931">
        <v>475.995</v>
      </c>
      <c r="Y22" s="941"/>
      <c r="Z22" s="941"/>
      <c r="AA22" s="941"/>
      <c r="AB22" s="941"/>
      <c r="AC22" s="941"/>
      <c r="AD22" s="941"/>
      <c r="AE22" s="941"/>
      <c r="AF22" s="941"/>
      <c r="AG22" s="941"/>
      <c r="AH22" s="941"/>
      <c r="AI22" s="941"/>
      <c r="AJ22" s="941"/>
      <c r="AK22" s="941"/>
      <c r="AL22" s="941"/>
      <c r="AM22" s="941"/>
      <c r="AN22" s="941"/>
      <c r="AO22" s="941"/>
      <c r="AP22" s="941"/>
      <c r="AQ22" s="941"/>
      <c r="AR22" s="941"/>
      <c r="AS22" s="941"/>
      <c r="AT22" s="941"/>
      <c r="AU22" s="941"/>
      <c r="AV22" s="941"/>
      <c r="AW22" s="941"/>
    </row>
    <row r="23" spans="1:49">
      <c r="A23" s="930">
        <v>7.5</v>
      </c>
      <c r="B23" s="931">
        <v>303.129</v>
      </c>
      <c r="C23" s="931">
        <v>656.244</v>
      </c>
      <c r="D23" s="931">
        <v>439.056</v>
      </c>
      <c r="E23" s="931">
        <v>743.652</v>
      </c>
      <c r="F23" s="931">
        <v>685.7235</v>
      </c>
      <c r="G23" s="931">
        <v>863.118</v>
      </c>
      <c r="H23" s="931">
        <v>1433.7315</v>
      </c>
      <c r="I23" s="931">
        <v>390.0735</v>
      </c>
      <c r="J23" s="931">
        <v>258.249</v>
      </c>
      <c r="K23" s="931">
        <v>390.0735</v>
      </c>
      <c r="L23" s="931">
        <v>489.555</v>
      </c>
      <c r="M23" s="940" t="s">
        <v>251</v>
      </c>
      <c r="N23" s="931">
        <v>225.057</v>
      </c>
      <c r="O23" s="931">
        <v>308.424</v>
      </c>
      <c r="P23" s="931">
        <v>165.747</v>
      </c>
      <c r="Q23" s="931">
        <v>202.503</v>
      </c>
      <c r="R23" s="931">
        <v>441.651</v>
      </c>
      <c r="S23" s="931">
        <v>644.211</v>
      </c>
      <c r="T23" s="931">
        <v>167.403</v>
      </c>
      <c r="U23" s="931">
        <v>168.006</v>
      </c>
      <c r="V23" s="931">
        <v>192.639</v>
      </c>
      <c r="W23" s="931">
        <v>485.667</v>
      </c>
      <c r="X23" s="931">
        <v>500.922</v>
      </c>
      <c r="Y23" s="941"/>
      <c r="Z23" s="941"/>
      <c r="AA23" s="941"/>
      <c r="AB23" s="941"/>
      <c r="AC23" s="941"/>
      <c r="AD23" s="941"/>
      <c r="AE23" s="941"/>
      <c r="AF23" s="941"/>
      <c r="AG23" s="941"/>
      <c r="AH23" s="941"/>
      <c r="AI23" s="941"/>
      <c r="AJ23" s="941"/>
      <c r="AK23" s="941"/>
      <c r="AL23" s="941"/>
      <c r="AM23" s="941"/>
      <c r="AN23" s="941"/>
      <c r="AO23" s="941"/>
      <c r="AP23" s="941"/>
      <c r="AQ23" s="941"/>
      <c r="AR23" s="941"/>
      <c r="AS23" s="941"/>
      <c r="AT23" s="941"/>
      <c r="AU23" s="941"/>
      <c r="AV23" s="941"/>
      <c r="AW23" s="941"/>
    </row>
    <row r="24" spans="1:49">
      <c r="A24" s="930">
        <v>8</v>
      </c>
      <c r="B24" s="931">
        <v>313.776</v>
      </c>
      <c r="C24" s="931">
        <v>688.23</v>
      </c>
      <c r="D24" s="931">
        <v>457.956</v>
      </c>
      <c r="E24" s="931">
        <v>774.504</v>
      </c>
      <c r="F24" s="931">
        <v>713.583</v>
      </c>
      <c r="G24" s="931">
        <v>890.118</v>
      </c>
      <c r="H24" s="931">
        <v>1487.178</v>
      </c>
      <c r="I24" s="931">
        <v>406.359</v>
      </c>
      <c r="J24" s="931">
        <v>268.268</v>
      </c>
      <c r="K24" s="931">
        <v>406.359</v>
      </c>
      <c r="L24" s="931">
        <v>513.969</v>
      </c>
      <c r="M24" s="940" t="s">
        <v>251</v>
      </c>
      <c r="N24" s="931">
        <v>236.885</v>
      </c>
      <c r="O24" s="931">
        <v>320.198</v>
      </c>
      <c r="P24" s="931">
        <v>172.517</v>
      </c>
      <c r="Q24" s="931">
        <v>210.569</v>
      </c>
      <c r="R24" s="931">
        <v>463.1</v>
      </c>
      <c r="S24" s="931">
        <v>675.621</v>
      </c>
      <c r="T24" s="931">
        <v>174.227</v>
      </c>
      <c r="U24" s="931">
        <v>174.848</v>
      </c>
      <c r="V24" s="931">
        <v>200.354</v>
      </c>
      <c r="W24" s="931">
        <v>510.144</v>
      </c>
      <c r="X24" s="931">
        <v>525.858</v>
      </c>
      <c r="Y24" s="941"/>
      <c r="Z24" s="941"/>
      <c r="AA24" s="941"/>
      <c r="AB24" s="941"/>
      <c r="AC24" s="941"/>
      <c r="AD24" s="941"/>
      <c r="AE24" s="941"/>
      <c r="AF24" s="941"/>
      <c r="AG24" s="941"/>
      <c r="AH24" s="941"/>
      <c r="AI24" s="941"/>
      <c r="AJ24" s="941"/>
      <c r="AK24" s="941"/>
      <c r="AL24" s="941"/>
      <c r="AM24" s="941"/>
      <c r="AN24" s="941"/>
      <c r="AO24" s="941"/>
      <c r="AP24" s="941"/>
      <c r="AQ24" s="941"/>
      <c r="AR24" s="941"/>
      <c r="AS24" s="941"/>
      <c r="AT24" s="941"/>
      <c r="AU24" s="941"/>
      <c r="AV24" s="941"/>
      <c r="AW24" s="941"/>
    </row>
    <row r="25" spans="1:49">
      <c r="A25" s="930">
        <v>8.5</v>
      </c>
      <c r="B25" s="931">
        <v>324.423</v>
      </c>
      <c r="C25" s="931">
        <v>720.216</v>
      </c>
      <c r="D25" s="931">
        <v>476.856</v>
      </c>
      <c r="E25" s="931">
        <v>805.347</v>
      </c>
      <c r="F25" s="931">
        <v>741.4515</v>
      </c>
      <c r="G25" s="931">
        <v>917.109</v>
      </c>
      <c r="H25" s="931">
        <v>1540.6335</v>
      </c>
      <c r="I25" s="931">
        <v>422.6535</v>
      </c>
      <c r="J25" s="931">
        <v>278.287</v>
      </c>
      <c r="K25" s="931">
        <v>422.6535</v>
      </c>
      <c r="L25" s="931">
        <v>538.392</v>
      </c>
      <c r="M25" s="940" t="s">
        <v>251</v>
      </c>
      <c r="N25" s="931">
        <v>248.722</v>
      </c>
      <c r="O25" s="931">
        <v>331.981</v>
      </c>
      <c r="P25" s="931">
        <v>179.278</v>
      </c>
      <c r="Q25" s="931">
        <v>218.626</v>
      </c>
      <c r="R25" s="931">
        <v>484.549</v>
      </c>
      <c r="S25" s="931">
        <v>707.04</v>
      </c>
      <c r="T25" s="931">
        <v>181.051</v>
      </c>
      <c r="U25" s="931">
        <v>181.699</v>
      </c>
      <c r="V25" s="931">
        <v>208.06</v>
      </c>
      <c r="W25" s="931">
        <v>534.621</v>
      </c>
      <c r="X25" s="931">
        <v>550.794</v>
      </c>
      <c r="Y25" s="941"/>
      <c r="Z25" s="941"/>
      <c r="AA25" s="941"/>
      <c r="AB25" s="941"/>
      <c r="AC25" s="941"/>
      <c r="AD25" s="941"/>
      <c r="AE25" s="941"/>
      <c r="AF25" s="941"/>
      <c r="AG25" s="941"/>
      <c r="AH25" s="941"/>
      <c r="AI25" s="941"/>
      <c r="AJ25" s="941"/>
      <c r="AK25" s="941"/>
      <c r="AL25" s="941"/>
      <c r="AM25" s="941"/>
      <c r="AN25" s="941"/>
      <c r="AO25" s="941"/>
      <c r="AP25" s="941"/>
      <c r="AQ25" s="941"/>
      <c r="AR25" s="941"/>
      <c r="AS25" s="941"/>
      <c r="AT25" s="941"/>
      <c r="AU25" s="941"/>
      <c r="AV25" s="941"/>
      <c r="AW25" s="941"/>
    </row>
    <row r="26" spans="1:49">
      <c r="A26" s="930">
        <v>9</v>
      </c>
      <c r="B26" s="931">
        <v>335.07</v>
      </c>
      <c r="C26" s="931">
        <v>752.202</v>
      </c>
      <c r="D26" s="931">
        <v>495.756</v>
      </c>
      <c r="E26" s="931">
        <v>836.19</v>
      </c>
      <c r="F26" s="931">
        <v>769.311</v>
      </c>
      <c r="G26" s="931">
        <v>944.109</v>
      </c>
      <c r="H26" s="931">
        <v>1594.08</v>
      </c>
      <c r="I26" s="931">
        <v>438.939</v>
      </c>
      <c r="J26" s="931">
        <v>288.306</v>
      </c>
      <c r="K26" s="931">
        <v>438.939</v>
      </c>
      <c r="L26" s="931">
        <v>562.806</v>
      </c>
      <c r="M26" s="940" t="s">
        <v>251</v>
      </c>
      <c r="N26" s="931">
        <v>260.559</v>
      </c>
      <c r="O26" s="931">
        <v>343.755</v>
      </c>
      <c r="P26" s="931">
        <v>186.048</v>
      </c>
      <c r="Q26" s="931">
        <v>226.683</v>
      </c>
      <c r="R26" s="931">
        <v>505.998</v>
      </c>
      <c r="S26" s="931">
        <v>738.459</v>
      </c>
      <c r="T26" s="931">
        <v>187.884</v>
      </c>
      <c r="U26" s="931">
        <v>188.55</v>
      </c>
      <c r="V26" s="931">
        <v>215.775</v>
      </c>
      <c r="W26" s="931">
        <v>559.089</v>
      </c>
      <c r="X26" s="931">
        <v>575.721</v>
      </c>
      <c r="Y26" s="941"/>
      <c r="Z26" s="941"/>
      <c r="AA26" s="941"/>
      <c r="AB26" s="941"/>
      <c r="AC26" s="941"/>
      <c r="AD26" s="941"/>
      <c r="AE26" s="941"/>
      <c r="AF26" s="941"/>
      <c r="AG26" s="941"/>
      <c r="AH26" s="941"/>
      <c r="AI26" s="941"/>
      <c r="AJ26" s="941"/>
      <c r="AK26" s="941"/>
      <c r="AL26" s="941"/>
      <c r="AM26" s="941"/>
      <c r="AN26" s="941"/>
      <c r="AO26" s="941"/>
      <c r="AP26" s="941"/>
      <c r="AQ26" s="941"/>
      <c r="AR26" s="941"/>
      <c r="AS26" s="941"/>
      <c r="AT26" s="941"/>
      <c r="AU26" s="941"/>
      <c r="AV26" s="941"/>
      <c r="AW26" s="941"/>
    </row>
    <row r="27" spans="1:49">
      <c r="A27" s="930">
        <v>9.5</v>
      </c>
      <c r="B27" s="931">
        <v>345.717</v>
      </c>
      <c r="C27" s="931">
        <v>784.188</v>
      </c>
      <c r="D27" s="931">
        <v>514.656</v>
      </c>
      <c r="E27" s="931">
        <v>867.042</v>
      </c>
      <c r="F27" s="931">
        <v>797.1795</v>
      </c>
      <c r="G27" s="931">
        <v>971.1</v>
      </c>
      <c r="H27" s="931">
        <v>1647.5355</v>
      </c>
      <c r="I27" s="931">
        <v>455.2245</v>
      </c>
      <c r="J27" s="931">
        <v>298.316</v>
      </c>
      <c r="K27" s="931">
        <v>455.2245</v>
      </c>
      <c r="L27" s="931">
        <v>587.22</v>
      </c>
      <c r="M27" s="940" t="s">
        <v>251</v>
      </c>
      <c r="N27" s="931">
        <v>272.396</v>
      </c>
      <c r="O27" s="931">
        <v>355.538</v>
      </c>
      <c r="P27" s="931">
        <v>192.818</v>
      </c>
      <c r="Q27" s="931">
        <v>234.74</v>
      </c>
      <c r="R27" s="931">
        <v>527.447</v>
      </c>
      <c r="S27" s="931">
        <v>769.878</v>
      </c>
      <c r="T27" s="931">
        <v>194.708</v>
      </c>
      <c r="U27" s="931">
        <v>195.392</v>
      </c>
      <c r="V27" s="931">
        <v>223.49</v>
      </c>
      <c r="W27" s="931">
        <v>583.566</v>
      </c>
      <c r="X27" s="931">
        <v>600.657</v>
      </c>
      <c r="Y27" s="941"/>
      <c r="Z27" s="941"/>
      <c r="AA27" s="941"/>
      <c r="AB27" s="941"/>
      <c r="AC27" s="941"/>
      <c r="AD27" s="941"/>
      <c r="AE27" s="941"/>
      <c r="AF27" s="941"/>
      <c r="AG27" s="941"/>
      <c r="AH27" s="941"/>
      <c r="AI27" s="941"/>
      <c r="AJ27" s="941"/>
      <c r="AK27" s="941"/>
      <c r="AL27" s="941"/>
      <c r="AM27" s="941"/>
      <c r="AN27" s="941"/>
      <c r="AO27" s="941"/>
      <c r="AP27" s="941"/>
      <c r="AQ27" s="941"/>
      <c r="AR27" s="941"/>
      <c r="AS27" s="941"/>
      <c r="AT27" s="941"/>
      <c r="AU27" s="941"/>
      <c r="AV27" s="941"/>
      <c r="AW27" s="941"/>
    </row>
    <row r="28" spans="1:49">
      <c r="A28" s="930">
        <v>10</v>
      </c>
      <c r="B28" s="931">
        <v>356.364</v>
      </c>
      <c r="C28" s="931">
        <v>816.174</v>
      </c>
      <c r="D28" s="931">
        <v>533.556</v>
      </c>
      <c r="E28" s="931">
        <v>897.885</v>
      </c>
      <c r="F28" s="931">
        <v>825.039</v>
      </c>
      <c r="G28" s="931">
        <v>998.1</v>
      </c>
      <c r="H28" s="931">
        <v>1700.982</v>
      </c>
      <c r="I28" s="931">
        <v>471.519</v>
      </c>
      <c r="J28" s="931">
        <v>308.335</v>
      </c>
      <c r="K28" s="931">
        <v>471.519</v>
      </c>
      <c r="L28" s="931">
        <v>611.634</v>
      </c>
      <c r="M28" s="940" t="s">
        <v>251</v>
      </c>
      <c r="N28" s="931">
        <v>284.233</v>
      </c>
      <c r="O28" s="931">
        <v>367.321</v>
      </c>
      <c r="P28" s="931">
        <v>199.588</v>
      </c>
      <c r="Q28" s="931">
        <v>242.806</v>
      </c>
      <c r="R28" s="931">
        <v>548.887</v>
      </c>
      <c r="S28" s="931">
        <v>801.288</v>
      </c>
      <c r="T28" s="931">
        <v>201.532</v>
      </c>
      <c r="U28" s="931">
        <v>202.243</v>
      </c>
      <c r="V28" s="931">
        <v>231.205</v>
      </c>
      <c r="W28" s="931">
        <v>608.043</v>
      </c>
      <c r="X28" s="931">
        <v>625.593</v>
      </c>
      <c r="Y28" s="941"/>
      <c r="Z28" s="941"/>
      <c r="AA28" s="941"/>
      <c r="AB28" s="941"/>
      <c r="AC28" s="941"/>
      <c r="AD28" s="941"/>
      <c r="AE28" s="941"/>
      <c r="AF28" s="941"/>
      <c r="AG28" s="941"/>
      <c r="AH28" s="941"/>
      <c r="AI28" s="941"/>
      <c r="AJ28" s="941"/>
      <c r="AK28" s="941"/>
      <c r="AL28" s="941"/>
      <c r="AM28" s="941"/>
      <c r="AN28" s="941"/>
      <c r="AO28" s="941"/>
      <c r="AP28" s="941"/>
      <c r="AQ28" s="941"/>
      <c r="AR28" s="941"/>
      <c r="AS28" s="941"/>
      <c r="AT28" s="941"/>
      <c r="AU28" s="941"/>
      <c r="AV28" s="941"/>
      <c r="AW28" s="941"/>
    </row>
    <row r="29" spans="1:49">
      <c r="A29" s="930">
        <v>10.5</v>
      </c>
      <c r="B29" s="931">
        <v>364.059</v>
      </c>
      <c r="C29" s="931">
        <v>859.284</v>
      </c>
      <c r="D29" s="931">
        <v>562.068</v>
      </c>
      <c r="E29" s="931">
        <v>952.956</v>
      </c>
      <c r="F29" s="931">
        <v>847.7595</v>
      </c>
      <c r="G29" s="931">
        <v>1056.276</v>
      </c>
      <c r="H29" s="931">
        <v>1746.1395</v>
      </c>
      <c r="I29" s="931">
        <v>514.9575</v>
      </c>
      <c r="J29" s="931">
        <v>378.258</v>
      </c>
      <c r="K29" s="931">
        <v>514.9575</v>
      </c>
      <c r="L29" s="931">
        <v>647.307</v>
      </c>
      <c r="M29" s="940" t="s">
        <v>251</v>
      </c>
      <c r="N29" s="931">
        <v>397.914</v>
      </c>
      <c r="O29" s="931">
        <v>455.622</v>
      </c>
      <c r="P29" s="931">
        <v>455.622</v>
      </c>
      <c r="Q29" s="931">
        <v>284.613</v>
      </c>
      <c r="R29" s="931">
        <v>577.95</v>
      </c>
      <c r="S29" s="931">
        <v>843.318</v>
      </c>
      <c r="T29" s="931">
        <v>293.298</v>
      </c>
      <c r="U29" s="931">
        <v>455.622</v>
      </c>
      <c r="V29" s="931">
        <v>311.046</v>
      </c>
      <c r="W29" s="931">
        <v>643.257</v>
      </c>
      <c r="X29" s="931">
        <v>662.238</v>
      </c>
      <c r="Y29" s="941"/>
      <c r="Z29" s="941"/>
      <c r="AA29" s="941"/>
      <c r="AB29" s="941"/>
      <c r="AC29" s="941"/>
      <c r="AD29" s="941"/>
      <c r="AE29" s="941"/>
      <c r="AF29" s="941"/>
      <c r="AG29" s="941"/>
      <c r="AH29" s="941"/>
      <c r="AI29" s="941"/>
      <c r="AJ29" s="941"/>
      <c r="AK29" s="941"/>
      <c r="AL29" s="941"/>
      <c r="AM29" s="941"/>
      <c r="AN29" s="941"/>
      <c r="AO29" s="941"/>
      <c r="AP29" s="941"/>
      <c r="AQ29" s="941"/>
      <c r="AR29" s="941"/>
      <c r="AS29" s="941"/>
      <c r="AT29" s="941"/>
      <c r="AU29" s="941"/>
      <c r="AV29" s="941"/>
      <c r="AW29" s="941"/>
    </row>
    <row r="30" spans="1:49">
      <c r="A30" s="930">
        <v>11</v>
      </c>
      <c r="B30" s="931">
        <v>375.561</v>
      </c>
      <c r="C30" s="931">
        <v>886.923</v>
      </c>
      <c r="D30" s="931">
        <v>578.169</v>
      </c>
      <c r="E30" s="931">
        <v>979.659</v>
      </c>
      <c r="F30" s="931">
        <v>868.617</v>
      </c>
      <c r="G30" s="931">
        <v>1085.463</v>
      </c>
      <c r="H30" s="931">
        <v>1793.619</v>
      </c>
      <c r="I30" s="931">
        <v>529.488</v>
      </c>
      <c r="J30" s="931">
        <v>390.878</v>
      </c>
      <c r="K30" s="931">
        <v>529.488</v>
      </c>
      <c r="L30" s="931">
        <v>669.03</v>
      </c>
      <c r="M30" s="940" t="s">
        <v>251</v>
      </c>
      <c r="N30" s="931">
        <v>411.101</v>
      </c>
      <c r="O30" s="931">
        <v>470.69</v>
      </c>
      <c r="P30" s="931">
        <v>470.69</v>
      </c>
      <c r="Q30" s="931">
        <v>294.281</v>
      </c>
      <c r="R30" s="931">
        <v>596.438</v>
      </c>
      <c r="S30" s="931">
        <v>870.462</v>
      </c>
      <c r="T30" s="931">
        <v>303.245</v>
      </c>
      <c r="U30" s="931">
        <v>470.69</v>
      </c>
      <c r="V30" s="931">
        <v>321.542</v>
      </c>
      <c r="W30" s="931">
        <v>664.629</v>
      </c>
      <c r="X30" s="931">
        <v>684.393</v>
      </c>
      <c r="Y30" s="941"/>
      <c r="Z30" s="941"/>
      <c r="AA30" s="941"/>
      <c r="AB30" s="941"/>
      <c r="AC30" s="941"/>
      <c r="AD30" s="941"/>
      <c r="AE30" s="941"/>
      <c r="AF30" s="941"/>
      <c r="AG30" s="941"/>
      <c r="AH30" s="941"/>
      <c r="AI30" s="941"/>
      <c r="AJ30" s="941"/>
      <c r="AK30" s="941"/>
      <c r="AL30" s="941"/>
      <c r="AM30" s="941"/>
      <c r="AN30" s="941"/>
      <c r="AO30" s="941"/>
      <c r="AP30" s="941"/>
      <c r="AQ30" s="941"/>
      <c r="AR30" s="941"/>
      <c r="AS30" s="941"/>
      <c r="AT30" s="941"/>
      <c r="AU30" s="941"/>
      <c r="AV30" s="941"/>
      <c r="AW30" s="941"/>
    </row>
    <row r="31" spans="1:49">
      <c r="A31" s="930">
        <v>11.5</v>
      </c>
      <c r="B31" s="931">
        <v>387.063</v>
      </c>
      <c r="C31" s="931">
        <v>914.553</v>
      </c>
      <c r="D31" s="931">
        <v>594.27</v>
      </c>
      <c r="E31" s="931">
        <v>1006.353</v>
      </c>
      <c r="F31" s="931">
        <v>889.4745</v>
      </c>
      <c r="G31" s="931">
        <v>1114.659</v>
      </c>
      <c r="H31" s="931">
        <v>1841.0985</v>
      </c>
      <c r="I31" s="931">
        <v>544.0185</v>
      </c>
      <c r="J31" s="931">
        <v>403.507</v>
      </c>
      <c r="K31" s="931">
        <v>544.0185</v>
      </c>
      <c r="L31" s="931">
        <v>690.744</v>
      </c>
      <c r="M31" s="940" t="s">
        <v>251</v>
      </c>
      <c r="N31" s="931">
        <v>424.279</v>
      </c>
      <c r="O31" s="931">
        <v>485.758</v>
      </c>
      <c r="P31" s="931">
        <v>485.758</v>
      </c>
      <c r="Q31" s="931">
        <v>303.94</v>
      </c>
      <c r="R31" s="931">
        <v>614.926</v>
      </c>
      <c r="S31" s="931">
        <v>897.597</v>
      </c>
      <c r="T31" s="931">
        <v>313.183</v>
      </c>
      <c r="U31" s="931">
        <v>485.758</v>
      </c>
      <c r="V31" s="931">
        <v>332.038</v>
      </c>
      <c r="W31" s="931">
        <v>685.992</v>
      </c>
      <c r="X31" s="931">
        <v>706.557</v>
      </c>
      <c r="Y31" s="941"/>
      <c r="Z31" s="941"/>
      <c r="AA31" s="941"/>
      <c r="AB31" s="941"/>
      <c r="AC31" s="941"/>
      <c r="AD31" s="941"/>
      <c r="AE31" s="941"/>
      <c r="AF31" s="941"/>
      <c r="AG31" s="941"/>
      <c r="AH31" s="941"/>
      <c r="AI31" s="941"/>
      <c r="AJ31" s="941"/>
      <c r="AK31" s="941"/>
      <c r="AL31" s="941"/>
      <c r="AM31" s="941"/>
      <c r="AN31" s="941"/>
      <c r="AO31" s="941"/>
      <c r="AP31" s="941"/>
      <c r="AQ31" s="941"/>
      <c r="AR31" s="941"/>
      <c r="AS31" s="941"/>
      <c r="AT31" s="941"/>
      <c r="AU31" s="941"/>
      <c r="AV31" s="941"/>
      <c r="AW31" s="941"/>
    </row>
    <row r="32" spans="1:49">
      <c r="A32" s="930">
        <v>12</v>
      </c>
      <c r="B32" s="931">
        <v>398.565</v>
      </c>
      <c r="C32" s="931">
        <v>942.183</v>
      </c>
      <c r="D32" s="931">
        <v>610.371</v>
      </c>
      <c r="E32" s="931">
        <v>1033.056</v>
      </c>
      <c r="F32" s="931">
        <v>910.332</v>
      </c>
      <c r="G32" s="931">
        <v>1143.855</v>
      </c>
      <c r="H32" s="931">
        <v>1888.578</v>
      </c>
      <c r="I32" s="931">
        <v>558.549</v>
      </c>
      <c r="J32" s="931">
        <v>416.127</v>
      </c>
      <c r="K32" s="931">
        <v>558.549</v>
      </c>
      <c r="L32" s="931">
        <v>712.467</v>
      </c>
      <c r="M32" s="940" t="s">
        <v>251</v>
      </c>
      <c r="N32" s="931">
        <v>437.466</v>
      </c>
      <c r="O32" s="931">
        <v>500.826</v>
      </c>
      <c r="P32" s="931">
        <v>500.826</v>
      </c>
      <c r="Q32" s="931">
        <v>313.608</v>
      </c>
      <c r="R32" s="931">
        <v>633.423</v>
      </c>
      <c r="S32" s="931">
        <v>924.741</v>
      </c>
      <c r="T32" s="931">
        <v>323.121</v>
      </c>
      <c r="U32" s="931">
        <v>500.826</v>
      </c>
      <c r="V32" s="931">
        <v>342.543</v>
      </c>
      <c r="W32" s="931">
        <v>707.355</v>
      </c>
      <c r="X32" s="931">
        <v>728.712</v>
      </c>
      <c r="Y32" s="941"/>
      <c r="Z32" s="941"/>
      <c r="AA32" s="941"/>
      <c r="AB32" s="941"/>
      <c r="AC32" s="941"/>
      <c r="AD32" s="941"/>
      <c r="AE32" s="941"/>
      <c r="AF32" s="941"/>
      <c r="AG32" s="941"/>
      <c r="AH32" s="941"/>
      <c r="AI32" s="941"/>
      <c r="AJ32" s="941"/>
      <c r="AK32" s="941"/>
      <c r="AL32" s="941"/>
      <c r="AM32" s="941"/>
      <c r="AN32" s="941"/>
      <c r="AO32" s="941"/>
      <c r="AP32" s="941"/>
      <c r="AQ32" s="941"/>
      <c r="AR32" s="941"/>
      <c r="AS32" s="941"/>
      <c r="AT32" s="941"/>
      <c r="AU32" s="941"/>
      <c r="AV32" s="941"/>
      <c r="AW32" s="941"/>
    </row>
    <row r="33" spans="1:49">
      <c r="A33" s="930">
        <v>12.5</v>
      </c>
      <c r="B33" s="931">
        <v>410.067</v>
      </c>
      <c r="C33" s="931">
        <v>969.822</v>
      </c>
      <c r="D33" s="931">
        <v>626.472</v>
      </c>
      <c r="E33" s="931">
        <v>1059.75</v>
      </c>
      <c r="F33" s="931">
        <v>931.1985</v>
      </c>
      <c r="G33" s="931">
        <v>1173.042</v>
      </c>
      <c r="H33" s="931">
        <v>1936.0575</v>
      </c>
      <c r="I33" s="931">
        <v>573.0705</v>
      </c>
      <c r="J33" s="931">
        <v>428.747</v>
      </c>
      <c r="K33" s="931">
        <v>573.0705</v>
      </c>
      <c r="L33" s="931">
        <v>734.181</v>
      </c>
      <c r="M33" s="940" t="s">
        <v>251</v>
      </c>
      <c r="N33" s="931">
        <v>450.644</v>
      </c>
      <c r="O33" s="931">
        <v>515.894</v>
      </c>
      <c r="P33" s="931">
        <v>515.894</v>
      </c>
      <c r="Q33" s="931">
        <v>323.276</v>
      </c>
      <c r="R33" s="931">
        <v>651.911</v>
      </c>
      <c r="S33" s="931">
        <v>951.885</v>
      </c>
      <c r="T33" s="931">
        <v>333.059</v>
      </c>
      <c r="U33" s="931">
        <v>515.894</v>
      </c>
      <c r="V33" s="931">
        <v>353.039</v>
      </c>
      <c r="W33" s="931">
        <v>728.718</v>
      </c>
      <c r="X33" s="931">
        <v>750.867</v>
      </c>
      <c r="Y33" s="941"/>
      <c r="Z33" s="941"/>
      <c r="AA33" s="941"/>
      <c r="AB33" s="941"/>
      <c r="AC33" s="941"/>
      <c r="AD33" s="941"/>
      <c r="AE33" s="941"/>
      <c r="AF33" s="941"/>
      <c r="AG33" s="941"/>
      <c r="AH33" s="941"/>
      <c r="AI33" s="941"/>
      <c r="AJ33" s="941"/>
      <c r="AK33" s="941"/>
      <c r="AL33" s="941"/>
      <c r="AM33" s="941"/>
      <c r="AN33" s="941"/>
      <c r="AO33" s="941"/>
      <c r="AP33" s="941"/>
      <c r="AQ33" s="941"/>
      <c r="AR33" s="941"/>
      <c r="AS33" s="941"/>
      <c r="AT33" s="941"/>
      <c r="AU33" s="941"/>
      <c r="AV33" s="941"/>
      <c r="AW33" s="941"/>
    </row>
    <row r="34" spans="1:49">
      <c r="A34" s="930">
        <v>13</v>
      </c>
      <c r="B34" s="931">
        <v>421.56</v>
      </c>
      <c r="C34" s="931">
        <v>997.452</v>
      </c>
      <c r="D34" s="931">
        <v>642.573</v>
      </c>
      <c r="E34" s="931">
        <v>1086.453</v>
      </c>
      <c r="F34" s="931">
        <v>952.056</v>
      </c>
      <c r="G34" s="931">
        <v>1202.238</v>
      </c>
      <c r="H34" s="931">
        <v>1983.528</v>
      </c>
      <c r="I34" s="931">
        <v>587.601</v>
      </c>
      <c r="J34" s="931">
        <v>441.376</v>
      </c>
      <c r="K34" s="931">
        <v>587.601</v>
      </c>
      <c r="L34" s="931">
        <v>755.904</v>
      </c>
      <c r="M34" s="940" t="s">
        <v>251</v>
      </c>
      <c r="N34" s="931">
        <v>463.822</v>
      </c>
      <c r="O34" s="931">
        <v>530.962</v>
      </c>
      <c r="P34" s="931">
        <v>530.962</v>
      </c>
      <c r="Q34" s="931">
        <v>332.935</v>
      </c>
      <c r="R34" s="931">
        <v>670.399</v>
      </c>
      <c r="S34" s="931">
        <v>979.029</v>
      </c>
      <c r="T34" s="931">
        <v>342.997</v>
      </c>
      <c r="U34" s="931">
        <v>530.962</v>
      </c>
      <c r="V34" s="931">
        <v>363.544</v>
      </c>
      <c r="W34" s="931">
        <v>750.081</v>
      </c>
      <c r="X34" s="931">
        <v>773.031</v>
      </c>
      <c r="Y34" s="941"/>
      <c r="Z34" s="941"/>
      <c r="AA34" s="941"/>
      <c r="AB34" s="941"/>
      <c r="AC34" s="941"/>
      <c r="AD34" s="941"/>
      <c r="AE34" s="941"/>
      <c r="AF34" s="941"/>
      <c r="AG34" s="941"/>
      <c r="AH34" s="941"/>
      <c r="AI34" s="941"/>
      <c r="AJ34" s="941"/>
      <c r="AK34" s="941"/>
      <c r="AL34" s="941"/>
      <c r="AM34" s="941"/>
      <c r="AN34" s="941"/>
      <c r="AO34" s="941"/>
      <c r="AP34" s="941"/>
      <c r="AQ34" s="941"/>
      <c r="AR34" s="941"/>
      <c r="AS34" s="941"/>
      <c r="AT34" s="941"/>
      <c r="AU34" s="941"/>
      <c r="AV34" s="941"/>
      <c r="AW34" s="941"/>
    </row>
    <row r="35" spans="1:49">
      <c r="A35" s="930">
        <v>13.5</v>
      </c>
      <c r="B35" s="931">
        <v>433.062</v>
      </c>
      <c r="C35" s="931">
        <v>1025.091</v>
      </c>
      <c r="D35" s="931">
        <v>658.674</v>
      </c>
      <c r="E35" s="931">
        <v>1113.156</v>
      </c>
      <c r="F35" s="931">
        <v>972.9135</v>
      </c>
      <c r="G35" s="931">
        <v>1231.425</v>
      </c>
      <c r="H35" s="931">
        <v>2031.0075</v>
      </c>
      <c r="I35" s="931">
        <v>602.1315</v>
      </c>
      <c r="J35" s="931">
        <v>453.996</v>
      </c>
      <c r="K35" s="931">
        <v>602.1315</v>
      </c>
      <c r="L35" s="931">
        <v>777.618</v>
      </c>
      <c r="M35" s="940" t="s">
        <v>251</v>
      </c>
      <c r="N35" s="931">
        <v>477.009</v>
      </c>
      <c r="O35" s="931">
        <v>546.03</v>
      </c>
      <c r="P35" s="931">
        <v>546.03</v>
      </c>
      <c r="Q35" s="931">
        <v>342.603</v>
      </c>
      <c r="R35" s="931">
        <v>688.887</v>
      </c>
      <c r="S35" s="931">
        <v>1006.164</v>
      </c>
      <c r="T35" s="931">
        <v>352.935</v>
      </c>
      <c r="U35" s="931">
        <v>546.03</v>
      </c>
      <c r="V35" s="931">
        <v>374.04</v>
      </c>
      <c r="W35" s="931">
        <v>771.444</v>
      </c>
      <c r="X35" s="931">
        <v>795.186</v>
      </c>
      <c r="Y35" s="941"/>
      <c r="Z35" s="941"/>
      <c r="AA35" s="941"/>
      <c r="AB35" s="941"/>
      <c r="AC35" s="941"/>
      <c r="AD35" s="941"/>
      <c r="AE35" s="941"/>
      <c r="AF35" s="941"/>
      <c r="AG35" s="941"/>
      <c r="AH35" s="941"/>
      <c r="AI35" s="941"/>
      <c r="AJ35" s="941"/>
      <c r="AK35" s="941"/>
      <c r="AL35" s="941"/>
      <c r="AM35" s="941"/>
      <c r="AN35" s="941"/>
      <c r="AO35" s="941"/>
      <c r="AP35" s="941"/>
      <c r="AQ35" s="941"/>
      <c r="AR35" s="941"/>
      <c r="AS35" s="941"/>
      <c r="AT35" s="941"/>
      <c r="AU35" s="941"/>
      <c r="AV35" s="941"/>
      <c r="AW35" s="941"/>
    </row>
    <row r="36" spans="1:49">
      <c r="A36" s="930">
        <v>14</v>
      </c>
      <c r="B36" s="931">
        <v>444.564</v>
      </c>
      <c r="C36" s="931">
        <v>1052.721</v>
      </c>
      <c r="D36" s="931">
        <v>674.784</v>
      </c>
      <c r="E36" s="931">
        <v>1139.85</v>
      </c>
      <c r="F36" s="931">
        <v>993.771</v>
      </c>
      <c r="G36" s="931">
        <v>1260.621</v>
      </c>
      <c r="H36" s="931">
        <v>2078.487</v>
      </c>
      <c r="I36" s="931">
        <v>616.653</v>
      </c>
      <c r="J36" s="931">
        <v>466.616</v>
      </c>
      <c r="K36" s="931">
        <v>616.653</v>
      </c>
      <c r="L36" s="931">
        <v>799.341</v>
      </c>
      <c r="M36" s="940" t="s">
        <v>251</v>
      </c>
      <c r="N36" s="931">
        <v>490.187</v>
      </c>
      <c r="O36" s="931">
        <v>561.089</v>
      </c>
      <c r="P36" s="931">
        <v>561.089</v>
      </c>
      <c r="Q36" s="931">
        <v>352.262</v>
      </c>
      <c r="R36" s="931">
        <v>707.384</v>
      </c>
      <c r="S36" s="931">
        <v>1033.308</v>
      </c>
      <c r="T36" s="931">
        <v>362.873</v>
      </c>
      <c r="U36" s="931">
        <v>561.089</v>
      </c>
      <c r="V36" s="931">
        <v>384.536</v>
      </c>
      <c r="W36" s="931">
        <v>792.816</v>
      </c>
      <c r="X36" s="931">
        <v>817.35</v>
      </c>
      <c r="Y36" s="941"/>
      <c r="Z36" s="941"/>
      <c r="AA36" s="941"/>
      <c r="AB36" s="941"/>
      <c r="AC36" s="941"/>
      <c r="AD36" s="941"/>
      <c r="AE36" s="941"/>
      <c r="AF36" s="941"/>
      <c r="AG36" s="941"/>
      <c r="AH36" s="941"/>
      <c r="AI36" s="941"/>
      <c r="AJ36" s="941"/>
      <c r="AK36" s="941"/>
      <c r="AL36" s="941"/>
      <c r="AM36" s="941"/>
      <c r="AN36" s="941"/>
      <c r="AO36" s="941"/>
      <c r="AP36" s="941"/>
      <c r="AQ36" s="941"/>
      <c r="AR36" s="941"/>
      <c r="AS36" s="941"/>
      <c r="AT36" s="941"/>
      <c r="AU36" s="941"/>
      <c r="AV36" s="941"/>
      <c r="AW36" s="941"/>
    </row>
    <row r="37" spans="1:49">
      <c r="A37" s="930">
        <v>14.5</v>
      </c>
      <c r="B37" s="931">
        <v>456.066</v>
      </c>
      <c r="C37" s="931">
        <v>1080.351</v>
      </c>
      <c r="D37" s="931">
        <v>690.885</v>
      </c>
      <c r="E37" s="931">
        <v>1166.553</v>
      </c>
      <c r="F37" s="931">
        <v>1014.6285</v>
      </c>
      <c r="G37" s="931">
        <v>1289.808</v>
      </c>
      <c r="H37" s="931">
        <v>2125.9665</v>
      </c>
      <c r="I37" s="931">
        <v>631.1835</v>
      </c>
      <c r="J37" s="931">
        <v>479.245</v>
      </c>
      <c r="K37" s="931">
        <v>631.1835</v>
      </c>
      <c r="L37" s="931">
        <v>821.055</v>
      </c>
      <c r="M37" s="940" t="s">
        <v>251</v>
      </c>
      <c r="N37" s="931">
        <v>503.374</v>
      </c>
      <c r="O37" s="931">
        <v>576.157</v>
      </c>
      <c r="P37" s="931">
        <v>576.157</v>
      </c>
      <c r="Q37" s="931">
        <v>361.93</v>
      </c>
      <c r="R37" s="931">
        <v>725.872</v>
      </c>
      <c r="S37" s="931">
        <v>1060.452</v>
      </c>
      <c r="T37" s="931">
        <v>372.811</v>
      </c>
      <c r="U37" s="931">
        <v>576.157</v>
      </c>
      <c r="V37" s="931">
        <v>395.041</v>
      </c>
      <c r="W37" s="931">
        <v>814.179</v>
      </c>
      <c r="X37" s="931">
        <v>839.505</v>
      </c>
      <c r="Y37" s="941"/>
      <c r="Z37" s="941"/>
      <c r="AA37" s="941"/>
      <c r="AB37" s="941"/>
      <c r="AC37" s="941"/>
      <c r="AD37" s="941"/>
      <c r="AE37" s="941"/>
      <c r="AF37" s="941"/>
      <c r="AG37" s="941"/>
      <c r="AH37" s="941"/>
      <c r="AI37" s="941"/>
      <c r="AJ37" s="941"/>
      <c r="AK37" s="941"/>
      <c r="AL37" s="941"/>
      <c r="AM37" s="941"/>
      <c r="AN37" s="941"/>
      <c r="AO37" s="941"/>
      <c r="AP37" s="941"/>
      <c r="AQ37" s="941"/>
      <c r="AR37" s="941"/>
      <c r="AS37" s="941"/>
      <c r="AT37" s="941"/>
      <c r="AU37" s="941"/>
      <c r="AV37" s="941"/>
      <c r="AW37" s="941"/>
    </row>
    <row r="38" spans="1:49">
      <c r="A38" s="930">
        <v>15</v>
      </c>
      <c r="B38" s="931">
        <v>467.568</v>
      </c>
      <c r="C38" s="931">
        <v>1107.99</v>
      </c>
      <c r="D38" s="931">
        <v>706.986</v>
      </c>
      <c r="E38" s="931">
        <v>1193.247</v>
      </c>
      <c r="F38" s="931">
        <v>1035.486</v>
      </c>
      <c r="G38" s="931">
        <v>1319.004</v>
      </c>
      <c r="H38" s="931">
        <v>2173.446</v>
      </c>
      <c r="I38" s="931">
        <v>645.714</v>
      </c>
      <c r="J38" s="931">
        <v>491.865</v>
      </c>
      <c r="K38" s="931">
        <v>645.714</v>
      </c>
      <c r="L38" s="931">
        <v>842.778</v>
      </c>
      <c r="M38" s="940" t="s">
        <v>251</v>
      </c>
      <c r="N38" s="931">
        <v>516.552</v>
      </c>
      <c r="O38" s="931">
        <v>591.225</v>
      </c>
      <c r="P38" s="931">
        <v>591.225</v>
      </c>
      <c r="Q38" s="931">
        <v>371.598</v>
      </c>
      <c r="R38" s="931">
        <v>744.36</v>
      </c>
      <c r="S38" s="931">
        <v>1087.596</v>
      </c>
      <c r="T38" s="931">
        <v>382.749</v>
      </c>
      <c r="U38" s="931">
        <v>591.225</v>
      </c>
      <c r="V38" s="931">
        <v>405.537</v>
      </c>
      <c r="W38" s="931">
        <v>835.542</v>
      </c>
      <c r="X38" s="931">
        <v>861.669</v>
      </c>
      <c r="Y38" s="941"/>
      <c r="Z38" s="941"/>
      <c r="AA38" s="941"/>
      <c r="AB38" s="941"/>
      <c r="AC38" s="941"/>
      <c r="AD38" s="941"/>
      <c r="AE38" s="941"/>
      <c r="AF38" s="941"/>
      <c r="AG38" s="941"/>
      <c r="AH38" s="941"/>
      <c r="AI38" s="941"/>
      <c r="AJ38" s="941"/>
      <c r="AK38" s="941"/>
      <c r="AL38" s="941"/>
      <c r="AM38" s="941"/>
      <c r="AN38" s="941"/>
      <c r="AO38" s="941"/>
      <c r="AP38" s="941"/>
      <c r="AQ38" s="941"/>
      <c r="AR38" s="941"/>
      <c r="AS38" s="941"/>
      <c r="AT38" s="941"/>
      <c r="AU38" s="941"/>
      <c r="AV38" s="941"/>
      <c r="AW38" s="941"/>
    </row>
    <row r="39" spans="1:49">
      <c r="A39" s="930">
        <v>15.5</v>
      </c>
      <c r="B39" s="931">
        <v>479.07</v>
      </c>
      <c r="C39" s="931">
        <v>1135.62</v>
      </c>
      <c r="D39" s="931">
        <v>723.087</v>
      </c>
      <c r="E39" s="931">
        <v>1219.95</v>
      </c>
      <c r="F39" s="931">
        <v>1056.3435</v>
      </c>
      <c r="G39" s="931">
        <v>1348.191</v>
      </c>
      <c r="H39" s="931">
        <v>2220.9255</v>
      </c>
      <c r="I39" s="931">
        <v>660.2355</v>
      </c>
      <c r="J39" s="931">
        <v>504.485</v>
      </c>
      <c r="K39" s="931">
        <v>660.2355</v>
      </c>
      <c r="L39" s="931">
        <v>864.492</v>
      </c>
      <c r="M39" s="940" t="s">
        <v>251</v>
      </c>
      <c r="N39" s="931">
        <v>529.739</v>
      </c>
      <c r="O39" s="931">
        <v>606.293</v>
      </c>
      <c r="P39" s="931">
        <v>606.293</v>
      </c>
      <c r="Q39" s="931">
        <v>381.257</v>
      </c>
      <c r="R39" s="931">
        <v>762.848</v>
      </c>
      <c r="S39" s="931">
        <v>1114.731</v>
      </c>
      <c r="T39" s="931">
        <v>392.696</v>
      </c>
      <c r="U39" s="931">
        <v>606.293</v>
      </c>
      <c r="V39" s="931">
        <v>416.033</v>
      </c>
      <c r="W39" s="931">
        <v>856.905</v>
      </c>
      <c r="X39" s="931">
        <v>883.824</v>
      </c>
      <c r="Y39" s="941"/>
      <c r="Z39" s="941"/>
      <c r="AA39" s="941"/>
      <c r="AB39" s="941"/>
      <c r="AC39" s="941"/>
      <c r="AD39" s="941"/>
      <c r="AE39" s="941"/>
      <c r="AF39" s="941"/>
      <c r="AG39" s="941"/>
      <c r="AH39" s="941"/>
      <c r="AI39" s="941"/>
      <c r="AJ39" s="941"/>
      <c r="AK39" s="941"/>
      <c r="AL39" s="941"/>
      <c r="AM39" s="941"/>
      <c r="AN39" s="941"/>
      <c r="AO39" s="941"/>
      <c r="AP39" s="941"/>
      <c r="AQ39" s="941"/>
      <c r="AR39" s="941"/>
      <c r="AS39" s="941"/>
      <c r="AT39" s="941"/>
      <c r="AU39" s="941"/>
      <c r="AV39" s="941"/>
      <c r="AW39" s="941"/>
    </row>
    <row r="40" spans="1:49">
      <c r="A40" s="930">
        <v>16</v>
      </c>
      <c r="B40" s="931">
        <v>490.572</v>
      </c>
      <c r="C40" s="931">
        <v>1163.25</v>
      </c>
      <c r="D40" s="931">
        <v>739.188</v>
      </c>
      <c r="E40" s="931">
        <v>1246.644</v>
      </c>
      <c r="F40" s="931">
        <v>1077.201</v>
      </c>
      <c r="G40" s="931">
        <v>1377.387</v>
      </c>
      <c r="H40" s="931">
        <v>2268.405</v>
      </c>
      <c r="I40" s="931">
        <v>674.766</v>
      </c>
      <c r="J40" s="931">
        <v>517.105</v>
      </c>
      <c r="K40" s="931">
        <v>674.766</v>
      </c>
      <c r="L40" s="931">
        <v>886.215</v>
      </c>
      <c r="M40" s="940" t="s">
        <v>251</v>
      </c>
      <c r="N40" s="931">
        <v>542.917</v>
      </c>
      <c r="O40" s="931">
        <v>621.361</v>
      </c>
      <c r="P40" s="931">
        <v>621.361</v>
      </c>
      <c r="Q40" s="931">
        <v>390.925</v>
      </c>
      <c r="R40" s="931">
        <v>781.345</v>
      </c>
      <c r="S40" s="931">
        <v>1141.875</v>
      </c>
      <c r="T40" s="931">
        <v>402.634</v>
      </c>
      <c r="U40" s="931">
        <v>621.361</v>
      </c>
      <c r="V40" s="931">
        <v>426.538</v>
      </c>
      <c r="W40" s="931">
        <v>878.268</v>
      </c>
      <c r="X40" s="931">
        <v>905.979</v>
      </c>
      <c r="Y40" s="941"/>
      <c r="Z40" s="941"/>
      <c r="AA40" s="941"/>
      <c r="AB40" s="941"/>
      <c r="AC40" s="941"/>
      <c r="AD40" s="941"/>
      <c r="AE40" s="941"/>
      <c r="AF40" s="941"/>
      <c r="AG40" s="941"/>
      <c r="AH40" s="941"/>
      <c r="AI40" s="941"/>
      <c r="AJ40" s="941"/>
      <c r="AK40" s="941"/>
      <c r="AL40" s="941"/>
      <c r="AM40" s="941"/>
      <c r="AN40" s="941"/>
      <c r="AO40" s="941"/>
      <c r="AP40" s="941"/>
      <c r="AQ40" s="941"/>
      <c r="AR40" s="941"/>
      <c r="AS40" s="941"/>
      <c r="AT40" s="941"/>
      <c r="AU40" s="941"/>
      <c r="AV40" s="941"/>
      <c r="AW40" s="941"/>
    </row>
    <row r="41" spans="1:49">
      <c r="A41" s="930">
        <v>16.5</v>
      </c>
      <c r="B41" s="931">
        <v>502.074</v>
      </c>
      <c r="C41" s="931">
        <v>1190.889</v>
      </c>
      <c r="D41" s="931">
        <v>755.289</v>
      </c>
      <c r="E41" s="931">
        <v>1273.347</v>
      </c>
      <c r="F41" s="931">
        <v>1098.0585</v>
      </c>
      <c r="G41" s="931">
        <v>1406.574</v>
      </c>
      <c r="H41" s="931">
        <v>2315.8755</v>
      </c>
      <c r="I41" s="931">
        <v>689.2965</v>
      </c>
      <c r="J41" s="931">
        <v>529.734</v>
      </c>
      <c r="K41" s="931">
        <v>689.2965</v>
      </c>
      <c r="L41" s="931">
        <v>907.929</v>
      </c>
      <c r="M41" s="940" t="s">
        <v>251</v>
      </c>
      <c r="N41" s="931">
        <v>556.104</v>
      </c>
      <c r="O41" s="931">
        <v>636.429</v>
      </c>
      <c r="P41" s="931">
        <v>636.429</v>
      </c>
      <c r="Q41" s="931">
        <v>400.584</v>
      </c>
      <c r="R41" s="931">
        <v>799.833</v>
      </c>
      <c r="S41" s="931">
        <v>1169.019</v>
      </c>
      <c r="T41" s="931">
        <v>412.572</v>
      </c>
      <c r="U41" s="931">
        <v>636.429</v>
      </c>
      <c r="V41" s="931">
        <v>437.034</v>
      </c>
      <c r="W41" s="931">
        <v>899.631</v>
      </c>
      <c r="X41" s="931">
        <v>928.143</v>
      </c>
      <c r="Y41" s="941"/>
      <c r="Z41" s="941"/>
      <c r="AA41" s="941"/>
      <c r="AB41" s="941"/>
      <c r="AC41" s="941"/>
      <c r="AD41" s="941"/>
      <c r="AE41" s="941"/>
      <c r="AF41" s="941"/>
      <c r="AG41" s="941"/>
      <c r="AH41" s="941"/>
      <c r="AI41" s="941"/>
      <c r="AJ41" s="941"/>
      <c r="AK41" s="941"/>
      <c r="AL41" s="941"/>
      <c r="AM41" s="941"/>
      <c r="AN41" s="941"/>
      <c r="AO41" s="941"/>
      <c r="AP41" s="941"/>
      <c r="AQ41" s="941"/>
      <c r="AR41" s="941"/>
      <c r="AS41" s="941"/>
      <c r="AT41" s="941"/>
      <c r="AU41" s="941"/>
      <c r="AV41" s="941"/>
      <c r="AW41" s="941"/>
    </row>
    <row r="42" spans="1:49">
      <c r="A42" s="930">
        <v>17</v>
      </c>
      <c r="B42" s="931">
        <v>513.576</v>
      </c>
      <c r="C42" s="931">
        <v>1218.519</v>
      </c>
      <c r="D42" s="931">
        <v>771.39</v>
      </c>
      <c r="E42" s="931">
        <v>1300.05</v>
      </c>
      <c r="F42" s="931">
        <v>1118.916</v>
      </c>
      <c r="G42" s="931">
        <v>1435.77</v>
      </c>
      <c r="H42" s="931">
        <v>2363.355</v>
      </c>
      <c r="I42" s="931">
        <v>703.818</v>
      </c>
      <c r="J42" s="931">
        <v>542.354</v>
      </c>
      <c r="K42" s="931">
        <v>703.818</v>
      </c>
      <c r="L42" s="931">
        <v>929.652</v>
      </c>
      <c r="M42" s="940" t="s">
        <v>251</v>
      </c>
      <c r="N42" s="931">
        <v>569.282</v>
      </c>
      <c r="O42" s="931">
        <v>651.497</v>
      </c>
      <c r="P42" s="931">
        <v>651.497</v>
      </c>
      <c r="Q42" s="931">
        <v>410.252</v>
      </c>
      <c r="R42" s="931">
        <v>818.321</v>
      </c>
      <c r="S42" s="931">
        <v>1196.163</v>
      </c>
      <c r="T42" s="931">
        <v>422.51</v>
      </c>
      <c r="U42" s="931">
        <v>651.497</v>
      </c>
      <c r="V42" s="931">
        <v>447.539</v>
      </c>
      <c r="W42" s="931">
        <v>921.003</v>
      </c>
      <c r="X42" s="931">
        <v>950.298</v>
      </c>
      <c r="Y42" s="941"/>
      <c r="Z42" s="941"/>
      <c r="AA42" s="941"/>
      <c r="AB42" s="941"/>
      <c r="AC42" s="941"/>
      <c r="AD42" s="941"/>
      <c r="AE42" s="941"/>
      <c r="AF42" s="941"/>
      <c r="AG42" s="941"/>
      <c r="AH42" s="941"/>
      <c r="AI42" s="941"/>
      <c r="AJ42" s="941"/>
      <c r="AK42" s="941"/>
      <c r="AL42" s="941"/>
      <c r="AM42" s="941"/>
      <c r="AN42" s="941"/>
      <c r="AO42" s="941"/>
      <c r="AP42" s="941"/>
      <c r="AQ42" s="941"/>
      <c r="AR42" s="941"/>
      <c r="AS42" s="941"/>
      <c r="AT42" s="941"/>
      <c r="AU42" s="941"/>
      <c r="AV42" s="941"/>
      <c r="AW42" s="941"/>
    </row>
    <row r="43" spans="1:49">
      <c r="A43" s="930">
        <v>17.5</v>
      </c>
      <c r="B43" s="931">
        <v>525.078</v>
      </c>
      <c r="C43" s="931">
        <v>1246.149</v>
      </c>
      <c r="D43" s="931">
        <v>787.5</v>
      </c>
      <c r="E43" s="931">
        <v>1326.744</v>
      </c>
      <c r="F43" s="931">
        <v>1139.7735</v>
      </c>
      <c r="G43" s="931">
        <v>1464.966</v>
      </c>
      <c r="H43" s="931">
        <v>2410.8345</v>
      </c>
      <c r="I43" s="931">
        <v>718.3485</v>
      </c>
      <c r="J43" s="931">
        <v>554.974</v>
      </c>
      <c r="K43" s="931">
        <v>718.3485</v>
      </c>
      <c r="L43" s="931">
        <v>951.366</v>
      </c>
      <c r="M43" s="940" t="s">
        <v>251</v>
      </c>
      <c r="N43" s="931">
        <v>582.469</v>
      </c>
      <c r="O43" s="931">
        <v>666.565</v>
      </c>
      <c r="P43" s="931">
        <v>666.565</v>
      </c>
      <c r="Q43" s="931">
        <v>419.92</v>
      </c>
      <c r="R43" s="931">
        <v>836.809</v>
      </c>
      <c r="S43" s="931">
        <v>1223.298</v>
      </c>
      <c r="T43" s="931">
        <v>432.448</v>
      </c>
      <c r="U43" s="931">
        <v>666.565</v>
      </c>
      <c r="V43" s="931">
        <v>458.035</v>
      </c>
      <c r="W43" s="931">
        <v>942.366</v>
      </c>
      <c r="X43" s="931">
        <v>972.462</v>
      </c>
      <c r="Y43" s="941"/>
      <c r="Z43" s="941"/>
      <c r="AA43" s="941"/>
      <c r="AB43" s="941"/>
      <c r="AC43" s="941"/>
      <c r="AD43" s="941"/>
      <c r="AE43" s="941"/>
      <c r="AF43" s="941"/>
      <c r="AG43" s="941"/>
      <c r="AH43" s="941"/>
      <c r="AI43" s="941"/>
      <c r="AJ43" s="941"/>
      <c r="AK43" s="941"/>
      <c r="AL43" s="941"/>
      <c r="AM43" s="941"/>
      <c r="AN43" s="941"/>
      <c r="AO43" s="941"/>
      <c r="AP43" s="941"/>
      <c r="AQ43" s="941"/>
      <c r="AR43" s="941"/>
      <c r="AS43" s="941"/>
      <c r="AT43" s="941"/>
      <c r="AU43" s="941"/>
      <c r="AV43" s="941"/>
      <c r="AW43" s="941"/>
    </row>
    <row r="44" spans="1:49">
      <c r="A44" s="930">
        <v>18</v>
      </c>
      <c r="B44" s="931">
        <v>536.571</v>
      </c>
      <c r="C44" s="931">
        <v>1273.788</v>
      </c>
      <c r="D44" s="931">
        <v>803.601</v>
      </c>
      <c r="E44" s="931">
        <v>1353.447</v>
      </c>
      <c r="F44" s="931">
        <v>1160.631</v>
      </c>
      <c r="G44" s="931">
        <v>1494.153</v>
      </c>
      <c r="H44" s="931">
        <v>2458.314</v>
      </c>
      <c r="I44" s="931">
        <v>732.879</v>
      </c>
      <c r="J44" s="931">
        <v>567.603</v>
      </c>
      <c r="K44" s="931">
        <v>732.879</v>
      </c>
      <c r="L44" s="931">
        <v>973.089</v>
      </c>
      <c r="M44" s="940" t="s">
        <v>251</v>
      </c>
      <c r="N44" s="931">
        <v>595.647</v>
      </c>
      <c r="O44" s="931">
        <v>681.624</v>
      </c>
      <c r="P44" s="931">
        <v>681.624</v>
      </c>
      <c r="Q44" s="931">
        <v>429.579</v>
      </c>
      <c r="R44" s="931">
        <v>855.306</v>
      </c>
      <c r="S44" s="931">
        <v>1250.442</v>
      </c>
      <c r="T44" s="931">
        <v>442.386</v>
      </c>
      <c r="U44" s="931">
        <v>681.624</v>
      </c>
      <c r="V44" s="931">
        <v>468.531</v>
      </c>
      <c r="W44" s="931">
        <v>963.729</v>
      </c>
      <c r="X44" s="931">
        <v>994.617</v>
      </c>
      <c r="Y44" s="941"/>
      <c r="Z44" s="941"/>
      <c r="AA44" s="941"/>
      <c r="AB44" s="941"/>
      <c r="AC44" s="941"/>
      <c r="AD44" s="941"/>
      <c r="AE44" s="941"/>
      <c r="AF44" s="941"/>
      <c r="AG44" s="941"/>
      <c r="AH44" s="941"/>
      <c r="AI44" s="941"/>
      <c r="AJ44" s="941"/>
      <c r="AK44" s="941"/>
      <c r="AL44" s="941"/>
      <c r="AM44" s="941"/>
      <c r="AN44" s="941"/>
      <c r="AO44" s="941"/>
      <c r="AP44" s="941"/>
      <c r="AQ44" s="941"/>
      <c r="AR44" s="941"/>
      <c r="AS44" s="941"/>
      <c r="AT44" s="941"/>
      <c r="AU44" s="941"/>
      <c r="AV44" s="941"/>
      <c r="AW44" s="941"/>
    </row>
    <row r="45" spans="1:49">
      <c r="A45" s="930">
        <v>18.5</v>
      </c>
      <c r="B45" s="931">
        <v>548.073</v>
      </c>
      <c r="C45" s="931">
        <v>1301.418</v>
      </c>
      <c r="D45" s="931">
        <v>819.702</v>
      </c>
      <c r="E45" s="931">
        <v>1380.141</v>
      </c>
      <c r="F45" s="931">
        <v>1181.4885</v>
      </c>
      <c r="G45" s="931">
        <v>1523.349</v>
      </c>
      <c r="H45" s="931">
        <v>2505.7935</v>
      </c>
      <c r="I45" s="931">
        <v>747.4095</v>
      </c>
      <c r="J45" s="931">
        <v>580.223</v>
      </c>
      <c r="K45" s="931">
        <v>747.4095</v>
      </c>
      <c r="L45" s="931">
        <v>994.803</v>
      </c>
      <c r="M45" s="940" t="s">
        <v>251</v>
      </c>
      <c r="N45" s="931">
        <v>608.834</v>
      </c>
      <c r="O45" s="931">
        <v>696.692</v>
      </c>
      <c r="P45" s="931">
        <v>696.692</v>
      </c>
      <c r="Q45" s="931">
        <v>439.247</v>
      </c>
      <c r="R45" s="931">
        <v>873.794</v>
      </c>
      <c r="S45" s="931">
        <v>1277.586</v>
      </c>
      <c r="T45" s="931">
        <v>452.324</v>
      </c>
      <c r="U45" s="931">
        <v>696.692</v>
      </c>
      <c r="V45" s="931">
        <v>479.036</v>
      </c>
      <c r="W45" s="931">
        <v>985.092</v>
      </c>
      <c r="X45" s="931">
        <v>1016.781</v>
      </c>
      <c r="Y45" s="941"/>
      <c r="Z45" s="941"/>
      <c r="AA45" s="941"/>
      <c r="AB45" s="941"/>
      <c r="AC45" s="941"/>
      <c r="AD45" s="941"/>
      <c r="AE45" s="941"/>
      <c r="AF45" s="941"/>
      <c r="AG45" s="941"/>
      <c r="AH45" s="941"/>
      <c r="AI45" s="941"/>
      <c r="AJ45" s="941"/>
      <c r="AK45" s="941"/>
      <c r="AL45" s="941"/>
      <c r="AM45" s="941"/>
      <c r="AN45" s="941"/>
      <c r="AO45" s="941"/>
      <c r="AP45" s="941"/>
      <c r="AQ45" s="941"/>
      <c r="AR45" s="941"/>
      <c r="AS45" s="941"/>
      <c r="AT45" s="941"/>
      <c r="AU45" s="941"/>
      <c r="AV45" s="941"/>
      <c r="AW45" s="941"/>
    </row>
    <row r="46" spans="1:49">
      <c r="A46" s="930">
        <v>19</v>
      </c>
      <c r="B46" s="931">
        <v>559.575</v>
      </c>
      <c r="C46" s="931">
        <v>1329.048</v>
      </c>
      <c r="D46" s="931">
        <v>835.803</v>
      </c>
      <c r="E46" s="931">
        <v>1406.844</v>
      </c>
      <c r="F46" s="931">
        <v>1202.346</v>
      </c>
      <c r="G46" s="931">
        <v>1552.536</v>
      </c>
      <c r="H46" s="931">
        <v>2553.273</v>
      </c>
      <c r="I46" s="931">
        <v>761.931</v>
      </c>
      <c r="J46" s="931">
        <v>592.843</v>
      </c>
      <c r="K46" s="931">
        <v>761.931</v>
      </c>
      <c r="L46" s="931">
        <v>1016.526</v>
      </c>
      <c r="M46" s="940" t="s">
        <v>251</v>
      </c>
      <c r="N46" s="931">
        <v>622.012</v>
      </c>
      <c r="O46" s="931">
        <v>711.76</v>
      </c>
      <c r="P46" s="931">
        <v>711.76</v>
      </c>
      <c r="Q46" s="931">
        <v>448.915</v>
      </c>
      <c r="R46" s="931">
        <v>892.282</v>
      </c>
      <c r="S46" s="931">
        <v>1304.73</v>
      </c>
      <c r="T46" s="931">
        <v>462.262</v>
      </c>
      <c r="U46" s="931">
        <v>711.76</v>
      </c>
      <c r="V46" s="931">
        <v>489.532</v>
      </c>
      <c r="W46" s="931">
        <v>1006.455</v>
      </c>
      <c r="X46" s="931">
        <v>1038.936</v>
      </c>
      <c r="Y46" s="941"/>
      <c r="Z46" s="941"/>
      <c r="AA46" s="941"/>
      <c r="AB46" s="941"/>
      <c r="AC46" s="941"/>
      <c r="AD46" s="941"/>
      <c r="AE46" s="941"/>
      <c r="AF46" s="941"/>
      <c r="AG46" s="941"/>
      <c r="AH46" s="941"/>
      <c r="AI46" s="941"/>
      <c r="AJ46" s="941"/>
      <c r="AK46" s="941"/>
      <c r="AL46" s="941"/>
      <c r="AM46" s="941"/>
      <c r="AN46" s="941"/>
      <c r="AO46" s="941"/>
      <c r="AP46" s="941"/>
      <c r="AQ46" s="941"/>
      <c r="AR46" s="941"/>
      <c r="AS46" s="941"/>
      <c r="AT46" s="941"/>
      <c r="AU46" s="941"/>
      <c r="AV46" s="941"/>
      <c r="AW46" s="941"/>
    </row>
    <row r="47" spans="1:49">
      <c r="A47" s="930">
        <v>19.5</v>
      </c>
      <c r="B47" s="931">
        <v>571.077</v>
      </c>
      <c r="C47" s="931">
        <v>1356.687</v>
      </c>
      <c r="D47" s="931">
        <v>851.904</v>
      </c>
      <c r="E47" s="931">
        <v>1433.547</v>
      </c>
      <c r="F47" s="931">
        <v>1223.2035</v>
      </c>
      <c r="G47" s="931">
        <v>1581.732</v>
      </c>
      <c r="H47" s="931">
        <v>2600.7525</v>
      </c>
      <c r="I47" s="931">
        <v>776.4615</v>
      </c>
      <c r="J47" s="931">
        <v>605.472</v>
      </c>
      <c r="K47" s="931">
        <v>776.4615</v>
      </c>
      <c r="L47" s="931">
        <v>1038.24</v>
      </c>
      <c r="M47" s="940" t="s">
        <v>251</v>
      </c>
      <c r="N47" s="931">
        <v>635.199</v>
      </c>
      <c r="O47" s="931">
        <v>726.828</v>
      </c>
      <c r="P47" s="931">
        <v>726.828</v>
      </c>
      <c r="Q47" s="931">
        <v>458.574</v>
      </c>
      <c r="R47" s="931">
        <v>910.77</v>
      </c>
      <c r="S47" s="931">
        <v>1331.865</v>
      </c>
      <c r="T47" s="931">
        <v>472.2</v>
      </c>
      <c r="U47" s="931">
        <v>726.828</v>
      </c>
      <c r="V47" s="931">
        <v>500.037</v>
      </c>
      <c r="W47" s="931">
        <v>1027.818</v>
      </c>
      <c r="X47" s="931">
        <v>1061.091</v>
      </c>
      <c r="Y47" s="941"/>
      <c r="Z47" s="941"/>
      <c r="AA47" s="941"/>
      <c r="AB47" s="941"/>
      <c r="AC47" s="941"/>
      <c r="AD47" s="941"/>
      <c r="AE47" s="941"/>
      <c r="AF47" s="941"/>
      <c r="AG47" s="941"/>
      <c r="AH47" s="941"/>
      <c r="AI47" s="941"/>
      <c r="AJ47" s="941"/>
      <c r="AK47" s="941"/>
      <c r="AL47" s="941"/>
      <c r="AM47" s="941"/>
      <c r="AN47" s="941"/>
      <c r="AO47" s="941"/>
      <c r="AP47" s="941"/>
      <c r="AQ47" s="941"/>
      <c r="AR47" s="941"/>
      <c r="AS47" s="941"/>
      <c r="AT47" s="941"/>
      <c r="AU47" s="941"/>
      <c r="AV47" s="941"/>
      <c r="AW47" s="941"/>
    </row>
    <row r="48" spans="1:49">
      <c r="A48" s="930">
        <v>20</v>
      </c>
      <c r="B48" s="931">
        <v>582.579</v>
      </c>
      <c r="C48" s="931">
        <v>1384.317</v>
      </c>
      <c r="D48" s="931">
        <v>868.005</v>
      </c>
      <c r="E48" s="931">
        <v>1460.241</v>
      </c>
      <c r="F48" s="931">
        <v>1244.061</v>
      </c>
      <c r="G48" s="931">
        <v>1610.919</v>
      </c>
      <c r="H48" s="931">
        <v>2648.223</v>
      </c>
      <c r="I48" s="931">
        <v>790.992</v>
      </c>
      <c r="J48" s="931">
        <v>618.092</v>
      </c>
      <c r="K48" s="931">
        <v>790.992</v>
      </c>
      <c r="L48" s="931">
        <v>1059.963</v>
      </c>
      <c r="M48" s="940" t="s">
        <v>251</v>
      </c>
      <c r="N48" s="931">
        <v>648.377</v>
      </c>
      <c r="O48" s="931">
        <v>741.896</v>
      </c>
      <c r="P48" s="931">
        <v>741.896</v>
      </c>
      <c r="Q48" s="931">
        <v>468.242</v>
      </c>
      <c r="R48" s="931">
        <v>929.267</v>
      </c>
      <c r="S48" s="931">
        <v>1359.009</v>
      </c>
      <c r="T48" s="931">
        <v>482.138</v>
      </c>
      <c r="U48" s="931">
        <v>741.896</v>
      </c>
      <c r="V48" s="931">
        <v>510.533</v>
      </c>
      <c r="W48" s="931">
        <v>1049.19</v>
      </c>
      <c r="X48" s="931">
        <v>1083.255</v>
      </c>
      <c r="Y48" s="941"/>
      <c r="Z48" s="941"/>
      <c r="AA48" s="941"/>
      <c r="AB48" s="941"/>
      <c r="AC48" s="941"/>
      <c r="AD48" s="941"/>
      <c r="AE48" s="941"/>
      <c r="AF48" s="941"/>
      <c r="AG48" s="941"/>
      <c r="AH48" s="941"/>
      <c r="AI48" s="941"/>
      <c r="AJ48" s="941"/>
      <c r="AK48" s="941"/>
      <c r="AL48" s="941"/>
      <c r="AM48" s="941"/>
      <c r="AN48" s="941"/>
      <c r="AO48" s="941"/>
      <c r="AP48" s="941"/>
      <c r="AQ48" s="941"/>
      <c r="AR48" s="941"/>
      <c r="AS48" s="941"/>
      <c r="AT48" s="941"/>
      <c r="AU48" s="941"/>
      <c r="AV48" s="941"/>
      <c r="AW48" s="941"/>
    </row>
    <row r="49" spans="1:49">
      <c r="A49" s="930">
        <v>20.5</v>
      </c>
      <c r="B49" s="931">
        <v>594.081</v>
      </c>
      <c r="C49" s="931">
        <v>1411.947</v>
      </c>
      <c r="D49" s="931">
        <v>884.106</v>
      </c>
      <c r="E49" s="931">
        <v>1486.944</v>
      </c>
      <c r="F49" s="931">
        <v>1264.9185</v>
      </c>
      <c r="G49" s="931">
        <v>1640.115</v>
      </c>
      <c r="H49" s="931">
        <v>2695.7025</v>
      </c>
      <c r="I49" s="931">
        <v>805.5135</v>
      </c>
      <c r="J49" s="931">
        <v>630.712</v>
      </c>
      <c r="K49" s="931">
        <v>805.5135</v>
      </c>
      <c r="L49" s="931">
        <v>1081.677</v>
      </c>
      <c r="M49" s="940" t="s">
        <v>251</v>
      </c>
      <c r="N49" s="931">
        <v>661.564</v>
      </c>
      <c r="O49" s="931">
        <v>756.964</v>
      </c>
      <c r="P49" s="931">
        <v>756.964</v>
      </c>
      <c r="Q49" s="931">
        <v>477.901</v>
      </c>
      <c r="R49" s="931">
        <v>947.755</v>
      </c>
      <c r="S49" s="931">
        <v>1386.153</v>
      </c>
      <c r="T49" s="931">
        <v>492.085</v>
      </c>
      <c r="U49" s="931">
        <v>756.964</v>
      </c>
      <c r="V49" s="931">
        <v>521.029</v>
      </c>
      <c r="W49" s="931">
        <v>1070.553</v>
      </c>
      <c r="X49" s="931">
        <v>1105.41</v>
      </c>
      <c r="Y49" s="941"/>
      <c r="Z49" s="941"/>
      <c r="AA49" s="941"/>
      <c r="AB49" s="941"/>
      <c r="AC49" s="941"/>
      <c r="AD49" s="941"/>
      <c r="AE49" s="941"/>
      <c r="AF49" s="941"/>
      <c r="AG49" s="941"/>
      <c r="AH49" s="941"/>
      <c r="AI49" s="941"/>
      <c r="AJ49" s="941"/>
      <c r="AK49" s="941"/>
      <c r="AL49" s="941"/>
      <c r="AM49" s="941"/>
      <c r="AN49" s="941"/>
      <c r="AO49" s="941"/>
      <c r="AP49" s="941"/>
      <c r="AQ49" s="941"/>
      <c r="AR49" s="941"/>
      <c r="AS49" s="941"/>
      <c r="AT49" s="941"/>
      <c r="AU49" s="941"/>
      <c r="AV49" s="941"/>
      <c r="AW49" s="941"/>
    </row>
    <row r="50" spans="1:49">
      <c r="A50" s="932" t="s">
        <v>1940</v>
      </c>
      <c r="B50" s="932"/>
      <c r="C50" s="932"/>
      <c r="D50" s="932"/>
      <c r="E50" s="932"/>
      <c r="F50" s="932"/>
      <c r="G50" s="932"/>
      <c r="H50" s="932"/>
      <c r="I50" s="932"/>
      <c r="J50" s="932"/>
      <c r="K50" s="932"/>
      <c r="L50" s="932"/>
      <c r="M50" s="932"/>
      <c r="N50" s="932"/>
      <c r="O50" s="932"/>
      <c r="P50" s="932"/>
      <c r="Q50" s="932"/>
      <c r="R50" s="932"/>
      <c r="S50" s="932"/>
      <c r="T50" s="932"/>
      <c r="U50" s="932"/>
      <c r="V50" s="932"/>
      <c r="W50" s="932"/>
      <c r="X50" s="932"/>
      <c r="Y50" s="941"/>
      <c r="Z50" s="941"/>
      <c r="AA50" s="941"/>
      <c r="AB50" s="941"/>
      <c r="AC50" s="941"/>
      <c r="AD50" s="941"/>
      <c r="AE50" s="941"/>
      <c r="AF50" s="941"/>
      <c r="AG50" s="941"/>
      <c r="AH50" s="941"/>
      <c r="AI50" s="941"/>
      <c r="AJ50" s="941"/>
      <c r="AK50" s="941"/>
      <c r="AL50" s="941"/>
      <c r="AM50" s="941"/>
      <c r="AN50" s="941"/>
      <c r="AO50" s="941"/>
      <c r="AP50" s="941"/>
      <c r="AQ50" s="941"/>
      <c r="AR50" s="941"/>
      <c r="AS50" s="941"/>
      <c r="AT50" s="941"/>
      <c r="AU50" s="941"/>
      <c r="AV50" s="941"/>
      <c r="AW50" s="941"/>
    </row>
    <row r="51" ht="36" spans="1:49">
      <c r="A51" s="924" t="s">
        <v>2154</v>
      </c>
      <c r="B51" s="933" t="s">
        <v>2155</v>
      </c>
      <c r="C51" s="933" t="s">
        <v>2156</v>
      </c>
      <c r="D51" s="933" t="s">
        <v>2157</v>
      </c>
      <c r="E51" s="933" t="s">
        <v>2158</v>
      </c>
      <c r="F51" s="933" t="s">
        <v>2159</v>
      </c>
      <c r="G51" s="933" t="s">
        <v>2160</v>
      </c>
      <c r="H51" s="933" t="s">
        <v>2161</v>
      </c>
      <c r="I51" s="933" t="s">
        <v>2162</v>
      </c>
      <c r="J51" s="933" t="s">
        <v>2163</v>
      </c>
      <c r="K51" s="933" t="s">
        <v>2164</v>
      </c>
      <c r="L51" s="933" t="s">
        <v>2165</v>
      </c>
      <c r="M51" s="933" t="s">
        <v>2166</v>
      </c>
      <c r="N51" s="933" t="s">
        <v>2167</v>
      </c>
      <c r="O51" s="933" t="s">
        <v>2168</v>
      </c>
      <c r="P51" s="933" t="s">
        <v>2169</v>
      </c>
      <c r="Q51" s="933" t="s">
        <v>2170</v>
      </c>
      <c r="R51" s="933" t="s">
        <v>2171</v>
      </c>
      <c r="S51" s="933" t="s">
        <v>2172</v>
      </c>
      <c r="T51" s="933" t="s">
        <v>2173</v>
      </c>
      <c r="U51" s="933" t="s">
        <v>2174</v>
      </c>
      <c r="V51" s="933" t="s">
        <v>2175</v>
      </c>
      <c r="W51" s="944" t="s">
        <v>2176</v>
      </c>
      <c r="X51" s="944" t="s">
        <v>2177</v>
      </c>
      <c r="Y51" s="941"/>
      <c r="Z51" s="941"/>
      <c r="AA51" s="941"/>
      <c r="AB51" s="941"/>
      <c r="AC51" s="941"/>
      <c r="AD51" s="941"/>
      <c r="AE51" s="941"/>
      <c r="AF51" s="941"/>
      <c r="AG51" s="941"/>
      <c r="AH51" s="941"/>
      <c r="AI51" s="941"/>
      <c r="AJ51" s="941"/>
      <c r="AK51" s="941"/>
      <c r="AL51" s="941"/>
      <c r="AM51" s="941"/>
      <c r="AN51" s="941"/>
      <c r="AO51" s="941"/>
      <c r="AP51" s="941"/>
      <c r="AQ51" s="941"/>
      <c r="AR51" s="941"/>
      <c r="AS51" s="941"/>
      <c r="AT51" s="941"/>
      <c r="AU51" s="941"/>
      <c r="AV51" s="941"/>
      <c r="AW51" s="941"/>
    </row>
    <row r="52" spans="1:49">
      <c r="A52" s="930" t="s">
        <v>2178</v>
      </c>
      <c r="B52" s="931">
        <v>21.978</v>
      </c>
      <c r="C52" s="931">
        <v>67.95</v>
      </c>
      <c r="D52" s="931">
        <v>41.265</v>
      </c>
      <c r="E52" s="931">
        <v>74.817</v>
      </c>
      <c r="F52" s="931">
        <v>61.155</v>
      </c>
      <c r="G52" s="931">
        <v>78.525</v>
      </c>
      <c r="H52" s="931">
        <v>140.004</v>
      </c>
      <c r="I52" s="931">
        <v>43.202</v>
      </c>
      <c r="J52" s="931">
        <v>30.01</v>
      </c>
      <c r="K52" s="934">
        <v>43.202</v>
      </c>
      <c r="L52" s="934">
        <v>54.834</v>
      </c>
      <c r="M52" s="940" t="s">
        <v>251</v>
      </c>
      <c r="N52" s="931">
        <v>26.473</v>
      </c>
      <c r="O52" s="931">
        <v>27.859</v>
      </c>
      <c r="P52" s="931">
        <v>27.859</v>
      </c>
      <c r="Q52" s="931">
        <v>19.921</v>
      </c>
      <c r="R52" s="931">
        <v>41.548</v>
      </c>
      <c r="S52" s="931">
        <v>66.627</v>
      </c>
      <c r="T52" s="931">
        <v>20.137</v>
      </c>
      <c r="U52" s="931">
        <v>27.859</v>
      </c>
      <c r="V52" s="931">
        <v>21.622</v>
      </c>
      <c r="W52" s="934">
        <v>54.627</v>
      </c>
      <c r="X52" s="934">
        <v>55.68</v>
      </c>
      <c r="Y52" s="941"/>
      <c r="Z52" s="941"/>
      <c r="AA52" s="941"/>
      <c r="AB52" s="941"/>
      <c r="AC52" s="941"/>
      <c r="AD52" s="941"/>
      <c r="AE52" s="941"/>
      <c r="AF52" s="941"/>
      <c r="AG52" s="941"/>
      <c r="AH52" s="941"/>
      <c r="AI52" s="941"/>
      <c r="AJ52" s="941"/>
      <c r="AK52" s="941"/>
      <c r="AL52" s="941"/>
      <c r="AM52" s="941"/>
      <c r="AN52" s="941"/>
      <c r="AO52" s="941"/>
      <c r="AP52" s="941"/>
      <c r="AQ52" s="941"/>
      <c r="AR52" s="941"/>
      <c r="AS52" s="941"/>
      <c r="AT52" s="941"/>
      <c r="AU52" s="941"/>
      <c r="AV52" s="941"/>
      <c r="AW52" s="941"/>
    </row>
    <row r="53" spans="1:49">
      <c r="A53" s="930" t="s">
        <v>2179</v>
      </c>
      <c r="B53" s="931">
        <v>21.492</v>
      </c>
      <c r="C53" s="931">
        <v>57.798</v>
      </c>
      <c r="D53" s="931">
        <v>39.591</v>
      </c>
      <c r="E53" s="931">
        <v>64.737</v>
      </c>
      <c r="F53" s="931">
        <v>60.651</v>
      </c>
      <c r="G53" s="931">
        <v>78.066</v>
      </c>
      <c r="H53" s="931">
        <v>116.982</v>
      </c>
      <c r="I53" s="931">
        <v>39.602</v>
      </c>
      <c r="J53" s="931">
        <v>27.58</v>
      </c>
      <c r="K53" s="934">
        <v>39.602</v>
      </c>
      <c r="L53" s="934">
        <v>55.419</v>
      </c>
      <c r="M53" s="940" t="s">
        <v>251</v>
      </c>
      <c r="N53" s="931">
        <v>27.157</v>
      </c>
      <c r="O53" s="931">
        <v>24.142</v>
      </c>
      <c r="P53" s="931">
        <v>24.142</v>
      </c>
      <c r="Q53" s="931">
        <v>20.056</v>
      </c>
      <c r="R53" s="931">
        <v>43.177</v>
      </c>
      <c r="S53" s="931">
        <v>59.832</v>
      </c>
      <c r="T53" s="931">
        <v>20.254</v>
      </c>
      <c r="U53" s="931">
        <v>24.142</v>
      </c>
      <c r="V53" s="931">
        <v>21.748</v>
      </c>
      <c r="W53" s="934">
        <v>55.14</v>
      </c>
      <c r="X53" s="934">
        <v>56.256</v>
      </c>
      <c r="Y53" s="941"/>
      <c r="Z53" s="941"/>
      <c r="AA53" s="941"/>
      <c r="AB53" s="941"/>
      <c r="AC53" s="941"/>
      <c r="AD53" s="941"/>
      <c r="AE53" s="941"/>
      <c r="AF53" s="941"/>
      <c r="AG53" s="941"/>
      <c r="AH53" s="941"/>
      <c r="AI53" s="941"/>
      <c r="AJ53" s="941"/>
      <c r="AK53" s="941"/>
      <c r="AL53" s="941"/>
      <c r="AM53" s="941"/>
      <c r="AN53" s="941"/>
      <c r="AO53" s="941"/>
      <c r="AP53" s="941"/>
      <c r="AQ53" s="941"/>
      <c r="AR53" s="941"/>
      <c r="AS53" s="941"/>
      <c r="AT53" s="941"/>
      <c r="AU53" s="941"/>
      <c r="AV53" s="941"/>
      <c r="AW53" s="941"/>
    </row>
    <row r="54" spans="1:49">
      <c r="A54" s="930" t="s">
        <v>2180</v>
      </c>
      <c r="B54" s="931">
        <v>20.979</v>
      </c>
      <c r="C54" s="931">
        <v>57.816</v>
      </c>
      <c r="D54" s="931">
        <v>38.628</v>
      </c>
      <c r="E54" s="931">
        <v>64.782</v>
      </c>
      <c r="F54" s="931">
        <v>60.201</v>
      </c>
      <c r="G54" s="931">
        <v>77.679</v>
      </c>
      <c r="H54" s="931">
        <v>121.302</v>
      </c>
      <c r="I54" s="931">
        <v>40.259</v>
      </c>
      <c r="J54" s="931">
        <v>28.066</v>
      </c>
      <c r="K54" s="934">
        <v>40.259</v>
      </c>
      <c r="L54" s="934">
        <v>55.383</v>
      </c>
      <c r="M54" s="940" t="s">
        <v>251</v>
      </c>
      <c r="N54" s="931">
        <v>26.914</v>
      </c>
      <c r="O54" s="931">
        <v>22.396</v>
      </c>
      <c r="P54" s="931">
        <v>22.396</v>
      </c>
      <c r="Q54" s="931">
        <v>20.038</v>
      </c>
      <c r="R54" s="931">
        <v>43.051</v>
      </c>
      <c r="S54" s="931">
        <v>60.894</v>
      </c>
      <c r="T54" s="931">
        <v>20.236</v>
      </c>
      <c r="U54" s="931">
        <v>22.396</v>
      </c>
      <c r="V54" s="931">
        <v>21.739</v>
      </c>
      <c r="W54" s="934">
        <v>55.149</v>
      </c>
      <c r="X54" s="934">
        <v>56.256</v>
      </c>
      <c r="Y54" s="941"/>
      <c r="Z54" s="941"/>
      <c r="AA54" s="941"/>
      <c r="AB54" s="941"/>
      <c r="AC54" s="941"/>
      <c r="AD54" s="941"/>
      <c r="AE54" s="941"/>
      <c r="AF54" s="941"/>
      <c r="AG54" s="941"/>
      <c r="AH54" s="941"/>
      <c r="AI54" s="941"/>
      <c r="AJ54" s="941"/>
      <c r="AK54" s="941"/>
      <c r="AL54" s="941"/>
      <c r="AM54" s="941"/>
      <c r="AN54" s="941"/>
      <c r="AO54" s="941"/>
      <c r="AP54" s="941"/>
      <c r="AQ54" s="941"/>
      <c r="AR54" s="941"/>
      <c r="AS54" s="941"/>
      <c r="AT54" s="941"/>
      <c r="AU54" s="941"/>
      <c r="AV54" s="941"/>
      <c r="AW54" s="941"/>
    </row>
    <row r="55" spans="1:49">
      <c r="A55" s="930" t="s">
        <v>2181</v>
      </c>
      <c r="B55" s="931">
        <v>20.448</v>
      </c>
      <c r="C55" s="931">
        <v>57.825</v>
      </c>
      <c r="D55" s="931">
        <v>38.556</v>
      </c>
      <c r="E55" s="931">
        <v>64.782</v>
      </c>
      <c r="F55" s="931">
        <v>59.76</v>
      </c>
      <c r="G55" s="931">
        <v>76.662</v>
      </c>
      <c r="H55" s="931">
        <v>119.628</v>
      </c>
      <c r="I55" s="931">
        <v>50.771</v>
      </c>
      <c r="J55" s="931">
        <v>32.368</v>
      </c>
      <c r="K55" s="934">
        <v>50.771</v>
      </c>
      <c r="L55" s="934">
        <v>64.635</v>
      </c>
      <c r="M55" s="940" t="s">
        <v>251</v>
      </c>
      <c r="N55" s="931">
        <v>35.662</v>
      </c>
      <c r="O55" s="931">
        <v>19.768</v>
      </c>
      <c r="P55" s="931">
        <v>19.768</v>
      </c>
      <c r="Q55" s="931">
        <v>25.087</v>
      </c>
      <c r="R55" s="931">
        <v>52.312</v>
      </c>
      <c r="S55" s="931">
        <v>59.445</v>
      </c>
      <c r="T55" s="931">
        <v>25.294</v>
      </c>
      <c r="U55" s="931">
        <v>19.768</v>
      </c>
      <c r="V55" s="931">
        <v>26.644</v>
      </c>
      <c r="W55" s="934">
        <v>63.132</v>
      </c>
      <c r="X55" s="934">
        <v>64.392</v>
      </c>
      <c r="Y55" s="941"/>
      <c r="Z55" s="941"/>
      <c r="AA55" s="941"/>
      <c r="AB55" s="941"/>
      <c r="AC55" s="941"/>
      <c r="AD55" s="941"/>
      <c r="AE55" s="941"/>
      <c r="AF55" s="941"/>
      <c r="AG55" s="941"/>
      <c r="AH55" s="941"/>
      <c r="AI55" s="941"/>
      <c r="AJ55" s="941"/>
      <c r="AK55" s="941"/>
      <c r="AL55" s="941"/>
      <c r="AM55" s="941"/>
      <c r="AN55" s="941"/>
      <c r="AO55" s="941"/>
      <c r="AP55" s="941"/>
      <c r="AQ55" s="941"/>
      <c r="AR55" s="941"/>
      <c r="AS55" s="941"/>
      <c r="AT55" s="941"/>
      <c r="AU55" s="941"/>
      <c r="AV55" s="941"/>
      <c r="AW55" s="941"/>
    </row>
    <row r="56" spans="1:49">
      <c r="A56" s="930" t="s">
        <v>2182</v>
      </c>
      <c r="B56" s="931">
        <v>19.413</v>
      </c>
      <c r="C56" s="931">
        <v>57.771</v>
      </c>
      <c r="D56" s="931">
        <v>38.457</v>
      </c>
      <c r="E56" s="931">
        <v>62.721</v>
      </c>
      <c r="F56" s="931">
        <v>58.878</v>
      </c>
      <c r="G56" s="931">
        <v>74.619</v>
      </c>
      <c r="H56" s="934">
        <v>117.081</v>
      </c>
      <c r="I56" s="934">
        <v>43.355</v>
      </c>
      <c r="J56" s="931">
        <v>32.368</v>
      </c>
      <c r="K56" s="934">
        <v>43.355</v>
      </c>
      <c r="L56" s="934">
        <v>63.357</v>
      </c>
      <c r="M56" s="940" t="s">
        <v>251</v>
      </c>
      <c r="N56" s="931">
        <v>33.097</v>
      </c>
      <c r="O56" s="931">
        <v>19.768</v>
      </c>
      <c r="P56" s="931">
        <v>19.768</v>
      </c>
      <c r="Q56" s="931">
        <v>24.034</v>
      </c>
      <c r="R56" s="931">
        <v>51.187</v>
      </c>
      <c r="S56" s="934">
        <v>59.328</v>
      </c>
      <c r="T56" s="931">
        <v>23.818</v>
      </c>
      <c r="U56" s="931">
        <v>19.768</v>
      </c>
      <c r="V56" s="931">
        <v>24.466</v>
      </c>
      <c r="W56" s="934">
        <v>60.9</v>
      </c>
      <c r="X56" s="934">
        <v>61.971</v>
      </c>
      <c r="Y56" s="941"/>
      <c r="Z56" s="941"/>
      <c r="AA56" s="941"/>
      <c r="AB56" s="941"/>
      <c r="AC56" s="941"/>
      <c r="AD56" s="941"/>
      <c r="AE56" s="941"/>
      <c r="AF56" s="941"/>
      <c r="AG56" s="941"/>
      <c r="AH56" s="941"/>
      <c r="AI56" s="941"/>
      <c r="AJ56" s="941"/>
      <c r="AK56" s="941"/>
      <c r="AL56" s="941"/>
      <c r="AM56" s="941"/>
      <c r="AN56" s="941"/>
      <c r="AO56" s="941"/>
      <c r="AP56" s="941"/>
      <c r="AQ56" s="941"/>
      <c r="AR56" s="941"/>
      <c r="AS56" s="941"/>
      <c r="AT56" s="941"/>
      <c r="AU56" s="941"/>
      <c r="AV56" s="941"/>
      <c r="AW56" s="941"/>
    </row>
    <row r="57" spans="1:49">
      <c r="A57" s="930" t="s">
        <v>2183</v>
      </c>
      <c r="B57" s="931">
        <v>17.892</v>
      </c>
      <c r="C57" s="931">
        <v>57.33</v>
      </c>
      <c r="D57" s="931">
        <v>36.477</v>
      </c>
      <c r="E57" s="931">
        <v>61.263</v>
      </c>
      <c r="F57" s="931">
        <v>57.636</v>
      </c>
      <c r="G57" s="931">
        <v>72.891</v>
      </c>
      <c r="H57" s="934">
        <v>114.993</v>
      </c>
      <c r="I57" s="934">
        <v>41.573</v>
      </c>
      <c r="J57" s="931">
        <v>31.144</v>
      </c>
      <c r="K57" s="934">
        <v>41.573</v>
      </c>
      <c r="L57" s="934">
        <v>61.836</v>
      </c>
      <c r="M57" s="940" t="s">
        <v>251</v>
      </c>
      <c r="N57" s="931">
        <v>31.36</v>
      </c>
      <c r="O57" s="931">
        <v>19.759</v>
      </c>
      <c r="P57" s="931">
        <v>19.759</v>
      </c>
      <c r="Q57" s="931">
        <v>23.125</v>
      </c>
      <c r="R57" s="931">
        <v>50.242</v>
      </c>
      <c r="S57" s="934">
        <v>57.33</v>
      </c>
      <c r="T57" s="931">
        <v>22.09</v>
      </c>
      <c r="U57" s="931">
        <v>19.759</v>
      </c>
      <c r="V57" s="931">
        <v>22.675</v>
      </c>
      <c r="W57" s="934">
        <v>59.685</v>
      </c>
      <c r="X57" s="934">
        <v>60.522</v>
      </c>
      <c r="Y57" s="941"/>
      <c r="Z57" s="941"/>
      <c r="AA57" s="941"/>
      <c r="AB57" s="941"/>
      <c r="AC57" s="941"/>
      <c r="AD57" s="941"/>
      <c r="AE57" s="941"/>
      <c r="AF57" s="941"/>
      <c r="AG57" s="941"/>
      <c r="AH57" s="941"/>
      <c r="AI57" s="941"/>
      <c r="AJ57" s="941"/>
      <c r="AK57" s="941"/>
      <c r="AL57" s="941"/>
      <c r="AM57" s="941"/>
      <c r="AN57" s="941"/>
      <c r="AO57" s="941"/>
      <c r="AP57" s="941"/>
      <c r="AQ57" s="941"/>
      <c r="AR57" s="941"/>
      <c r="AS57" s="941"/>
      <c r="AT57" s="941"/>
      <c r="AU57" s="941"/>
      <c r="AV57" s="941"/>
      <c r="AW57" s="941"/>
    </row>
    <row r="58" spans="1:49">
      <c r="A58" s="930" t="s">
        <v>2184</v>
      </c>
      <c r="B58" s="931">
        <v>17.289</v>
      </c>
      <c r="C58" s="931">
        <v>56.844</v>
      </c>
      <c r="D58" s="931">
        <v>36.45</v>
      </c>
      <c r="E58" s="931">
        <v>60.516</v>
      </c>
      <c r="F58" s="931">
        <v>57.321</v>
      </c>
      <c r="G58" s="931">
        <v>72.477</v>
      </c>
      <c r="H58" s="934">
        <v>113.724</v>
      </c>
      <c r="I58" s="934">
        <v>41.051</v>
      </c>
      <c r="J58" s="931">
        <v>31.09</v>
      </c>
      <c r="K58" s="934">
        <v>41.051</v>
      </c>
      <c r="L58" s="934">
        <v>61.656</v>
      </c>
      <c r="M58" s="940" t="s">
        <v>251</v>
      </c>
      <c r="N58" s="931">
        <v>30.748</v>
      </c>
      <c r="O58" s="931">
        <v>19.759</v>
      </c>
      <c r="P58" s="931">
        <v>19.759</v>
      </c>
      <c r="Q58" s="931">
        <v>22.765</v>
      </c>
      <c r="R58" s="931">
        <v>50.107</v>
      </c>
      <c r="S58" s="934">
        <v>56.844</v>
      </c>
      <c r="T58" s="931">
        <v>21.496</v>
      </c>
      <c r="U58" s="931">
        <v>19.759</v>
      </c>
      <c r="V58" s="931">
        <v>22.063</v>
      </c>
      <c r="W58" s="934">
        <v>59.154</v>
      </c>
      <c r="X58" s="934">
        <v>60.369</v>
      </c>
      <c r="Y58" s="941"/>
      <c r="Z58" s="941"/>
      <c r="AA58" s="941"/>
      <c r="AB58" s="941"/>
      <c r="AC58" s="941"/>
      <c r="AD58" s="941"/>
      <c r="AE58" s="941"/>
      <c r="AF58" s="941"/>
      <c r="AG58" s="941"/>
      <c r="AH58" s="941"/>
      <c r="AI58" s="941"/>
      <c r="AJ58" s="941"/>
      <c r="AK58" s="941"/>
      <c r="AL58" s="941"/>
      <c r="AM58" s="941"/>
      <c r="AN58" s="941"/>
      <c r="AO58" s="941"/>
      <c r="AP58" s="941"/>
      <c r="AQ58" s="941"/>
      <c r="AR58" s="941"/>
      <c r="AS58" s="941"/>
      <c r="AT58" s="941"/>
      <c r="AU58" s="941"/>
      <c r="AV58" s="941"/>
      <c r="AW58" s="941"/>
    </row>
    <row r="59" ht="26" customHeight="1" spans="1:49">
      <c r="A59" s="935" t="s">
        <v>2397</v>
      </c>
      <c r="B59" s="935"/>
      <c r="C59" s="935"/>
      <c r="D59" s="935"/>
      <c r="E59" s="935"/>
      <c r="F59" s="935"/>
      <c r="G59" s="935"/>
      <c r="H59" s="935"/>
      <c r="I59" s="935"/>
      <c r="J59" s="935"/>
      <c r="K59" s="935"/>
      <c r="L59" s="935"/>
      <c r="M59" s="935"/>
      <c r="N59" s="935"/>
      <c r="O59" s="935"/>
      <c r="P59" s="935"/>
      <c r="Q59" s="935"/>
      <c r="R59" s="935"/>
      <c r="S59" s="935"/>
      <c r="T59" s="935"/>
      <c r="U59" s="935"/>
      <c r="V59" s="935"/>
      <c r="W59" s="935"/>
      <c r="X59" s="935"/>
      <c r="Y59" s="941"/>
      <c r="Z59" s="941"/>
      <c r="AA59" s="941"/>
      <c r="AB59" s="941"/>
      <c r="AC59" s="941"/>
      <c r="AD59" s="941"/>
      <c r="AE59" s="941"/>
      <c r="AF59" s="941"/>
      <c r="AG59" s="941"/>
      <c r="AH59" s="941"/>
      <c r="AI59" s="941"/>
      <c r="AJ59" s="941"/>
      <c r="AK59" s="941"/>
      <c r="AL59" s="941"/>
      <c r="AM59" s="941"/>
      <c r="AN59" s="941"/>
      <c r="AO59" s="941"/>
      <c r="AP59" s="941"/>
      <c r="AQ59" s="941"/>
      <c r="AR59" s="941"/>
      <c r="AS59" s="941"/>
      <c r="AT59" s="941"/>
      <c r="AU59" s="941"/>
      <c r="AV59" s="941"/>
      <c r="AW59" s="941"/>
    </row>
    <row r="60" spans="1:49">
      <c r="A60" s="935" t="s">
        <v>2398</v>
      </c>
      <c r="B60" s="935"/>
      <c r="C60" s="935"/>
      <c r="D60" s="935"/>
      <c r="E60" s="935"/>
      <c r="F60" s="935"/>
      <c r="G60" s="935"/>
      <c r="H60" s="935"/>
      <c r="I60" s="935"/>
      <c r="J60" s="935"/>
      <c r="K60" s="935"/>
      <c r="L60" s="935"/>
      <c r="M60" s="935"/>
      <c r="N60" s="935"/>
      <c r="O60" s="935"/>
      <c r="P60" s="935"/>
      <c r="Q60" s="935"/>
      <c r="R60" s="935"/>
      <c r="S60" s="935"/>
      <c r="T60" s="935"/>
      <c r="U60" s="935"/>
      <c r="V60" s="935"/>
      <c r="W60" s="935"/>
      <c r="X60" s="935"/>
      <c r="Y60" s="941"/>
      <c r="Z60" s="941"/>
      <c r="AA60" s="941"/>
      <c r="AB60" s="941"/>
      <c r="AC60" s="941"/>
      <c r="AD60" s="941"/>
      <c r="AE60" s="941"/>
      <c r="AF60" s="941"/>
      <c r="AG60" s="941"/>
      <c r="AH60" s="941"/>
      <c r="AI60" s="941"/>
      <c r="AJ60" s="941"/>
      <c r="AK60" s="941"/>
      <c r="AL60" s="941"/>
      <c r="AM60" s="941"/>
      <c r="AN60" s="941"/>
      <c r="AO60" s="941"/>
      <c r="AP60" s="941"/>
      <c r="AQ60" s="941"/>
      <c r="AR60" s="941"/>
      <c r="AS60" s="941"/>
      <c r="AT60" s="941"/>
      <c r="AU60" s="941"/>
      <c r="AV60" s="941"/>
      <c r="AW60" s="941"/>
    </row>
    <row r="61" spans="1:49">
      <c r="A61" s="935" t="s">
        <v>2187</v>
      </c>
      <c r="B61" s="935"/>
      <c r="C61" s="935"/>
      <c r="D61" s="935"/>
      <c r="E61" s="935"/>
      <c r="F61" s="935"/>
      <c r="G61" s="935"/>
      <c r="H61" s="935"/>
      <c r="I61" s="935"/>
      <c r="J61" s="935"/>
      <c r="K61" s="935"/>
      <c r="L61" s="935"/>
      <c r="M61" s="935"/>
      <c r="N61" s="935"/>
      <c r="O61" s="935"/>
      <c r="P61" s="935"/>
      <c r="Q61" s="935"/>
      <c r="R61" s="935"/>
      <c r="S61" s="935"/>
      <c r="T61" s="935"/>
      <c r="U61" s="935"/>
      <c r="V61" s="935"/>
      <c r="W61" s="935"/>
      <c r="X61" s="935"/>
      <c r="Y61" s="941"/>
      <c r="Z61" s="941"/>
      <c r="AA61" s="941"/>
      <c r="AB61" s="941"/>
      <c r="AC61" s="941"/>
      <c r="AD61" s="941"/>
      <c r="AE61" s="941"/>
      <c r="AF61" s="941"/>
      <c r="AG61" s="941"/>
      <c r="AH61" s="941"/>
      <c r="AI61" s="941"/>
      <c r="AJ61" s="941"/>
      <c r="AK61" s="941"/>
      <c r="AL61" s="941"/>
      <c r="AM61" s="941"/>
      <c r="AN61" s="941"/>
      <c r="AO61" s="941"/>
      <c r="AP61" s="941"/>
      <c r="AQ61" s="941"/>
      <c r="AR61" s="941"/>
      <c r="AS61" s="941"/>
      <c r="AT61" s="941"/>
      <c r="AU61" s="941"/>
      <c r="AV61" s="941"/>
      <c r="AW61" s="941"/>
    </row>
    <row r="62" spans="1:49">
      <c r="A62" s="935" t="s">
        <v>2188</v>
      </c>
      <c r="B62" s="935"/>
      <c r="C62" s="935"/>
      <c r="D62" s="935"/>
      <c r="E62" s="935"/>
      <c r="F62" s="935"/>
      <c r="G62" s="935"/>
      <c r="H62" s="935"/>
      <c r="I62" s="935"/>
      <c r="J62" s="935"/>
      <c r="K62" s="935"/>
      <c r="L62" s="935"/>
      <c r="M62" s="935"/>
      <c r="N62" s="935"/>
      <c r="O62" s="935"/>
      <c r="P62" s="935"/>
      <c r="Q62" s="935"/>
      <c r="R62" s="935"/>
      <c r="S62" s="935"/>
      <c r="T62" s="935"/>
      <c r="U62" s="935"/>
      <c r="V62" s="935"/>
      <c r="W62" s="935"/>
      <c r="X62" s="935"/>
      <c r="Y62" s="941"/>
      <c r="Z62" s="941"/>
      <c r="AA62" s="941"/>
      <c r="AB62" s="941"/>
      <c r="AC62" s="941"/>
      <c r="AD62" s="941"/>
      <c r="AE62" s="941"/>
      <c r="AF62" s="941"/>
      <c r="AG62" s="941"/>
      <c r="AH62" s="941"/>
      <c r="AI62" s="941"/>
      <c r="AJ62" s="941"/>
      <c r="AK62" s="941"/>
      <c r="AL62" s="941"/>
      <c r="AM62" s="941"/>
      <c r="AN62" s="941"/>
      <c r="AO62" s="941"/>
      <c r="AP62" s="941"/>
      <c r="AQ62" s="941"/>
      <c r="AR62" s="941"/>
      <c r="AS62" s="941"/>
      <c r="AT62" s="941"/>
      <c r="AU62" s="941"/>
      <c r="AV62" s="941"/>
      <c r="AW62" s="941"/>
    </row>
    <row r="63" spans="1:49">
      <c r="A63" s="936" t="s">
        <v>2189</v>
      </c>
      <c r="B63" s="936"/>
      <c r="C63" s="936"/>
      <c r="D63" s="936"/>
      <c r="E63" s="936"/>
      <c r="F63" s="936"/>
      <c r="G63" s="936"/>
      <c r="H63" s="936"/>
      <c r="I63" s="936"/>
      <c r="J63" s="936"/>
      <c r="K63" s="936"/>
      <c r="L63" s="936"/>
      <c r="M63" s="936"/>
      <c r="N63" s="936"/>
      <c r="O63" s="936"/>
      <c r="P63" s="936"/>
      <c r="Q63" s="936"/>
      <c r="R63" s="936"/>
      <c r="S63" s="936"/>
      <c r="T63" s="936"/>
      <c r="U63" s="936"/>
      <c r="V63" s="936"/>
      <c r="W63" s="936"/>
      <c r="X63" s="936"/>
      <c r="Y63" s="941"/>
      <c r="Z63" s="941"/>
      <c r="AA63" s="941"/>
      <c r="AB63" s="941"/>
      <c r="AC63" s="941"/>
      <c r="AD63" s="941"/>
      <c r="AE63" s="941"/>
      <c r="AF63" s="941"/>
      <c r="AG63" s="941"/>
      <c r="AH63" s="941"/>
      <c r="AI63" s="941"/>
      <c r="AJ63" s="941"/>
      <c r="AK63" s="941"/>
      <c r="AL63" s="941"/>
      <c r="AM63" s="941"/>
      <c r="AN63" s="941"/>
      <c r="AO63" s="941"/>
      <c r="AP63" s="941"/>
      <c r="AQ63" s="941"/>
      <c r="AR63" s="941"/>
      <c r="AS63" s="941"/>
      <c r="AT63" s="941"/>
      <c r="AU63" s="941"/>
      <c r="AV63" s="941"/>
      <c r="AW63" s="941"/>
    </row>
    <row r="64" spans="1:49">
      <c r="A64" s="935" t="s">
        <v>2190</v>
      </c>
      <c r="B64" s="935"/>
      <c r="C64" s="935"/>
      <c r="D64" s="935"/>
      <c r="E64" s="935"/>
      <c r="F64" s="935"/>
      <c r="G64" s="935"/>
      <c r="H64" s="935"/>
      <c r="I64" s="935"/>
      <c r="J64" s="935"/>
      <c r="K64" s="935"/>
      <c r="L64" s="935"/>
      <c r="M64" s="935"/>
      <c r="N64" s="935"/>
      <c r="O64" s="935"/>
      <c r="P64" s="935"/>
      <c r="Q64" s="935"/>
      <c r="R64" s="935"/>
      <c r="S64" s="935"/>
      <c r="T64" s="935"/>
      <c r="U64" s="935"/>
      <c r="V64" s="935"/>
      <c r="W64" s="935"/>
      <c r="X64" s="935"/>
      <c r="Y64" s="941"/>
      <c r="Z64" s="941"/>
      <c r="AA64" s="941"/>
      <c r="AB64" s="941"/>
      <c r="AC64" s="941"/>
      <c r="AD64" s="941"/>
      <c r="AE64" s="941"/>
      <c r="AF64" s="941"/>
      <c r="AG64" s="941"/>
      <c r="AH64" s="941"/>
      <c r="AI64" s="941"/>
      <c r="AJ64" s="941"/>
      <c r="AK64" s="941"/>
      <c r="AL64" s="941"/>
      <c r="AM64" s="941"/>
      <c r="AN64" s="941"/>
      <c r="AO64" s="941"/>
      <c r="AP64" s="941"/>
      <c r="AQ64" s="941"/>
      <c r="AR64" s="941"/>
      <c r="AS64" s="941"/>
      <c r="AT64" s="941"/>
      <c r="AU64" s="941"/>
      <c r="AV64" s="941"/>
      <c r="AW64" s="941"/>
    </row>
    <row r="65" spans="1:49">
      <c r="A65" s="935" t="s">
        <v>2191</v>
      </c>
      <c r="B65" s="935"/>
      <c r="C65" s="935"/>
      <c r="D65" s="935"/>
      <c r="E65" s="935"/>
      <c r="F65" s="935"/>
      <c r="G65" s="935"/>
      <c r="H65" s="935"/>
      <c r="I65" s="935"/>
      <c r="J65" s="935"/>
      <c r="K65" s="935"/>
      <c r="L65" s="935"/>
      <c r="M65" s="935"/>
      <c r="N65" s="935"/>
      <c r="O65" s="935"/>
      <c r="P65" s="935"/>
      <c r="Q65" s="935"/>
      <c r="R65" s="935"/>
      <c r="S65" s="935"/>
      <c r="T65" s="935"/>
      <c r="U65" s="935"/>
      <c r="V65" s="935"/>
      <c r="W65" s="935"/>
      <c r="X65" s="935"/>
      <c r="Y65" s="941"/>
      <c r="Z65" s="941"/>
      <c r="AA65" s="941"/>
      <c r="AB65" s="941"/>
      <c r="AC65" s="941"/>
      <c r="AD65" s="941"/>
      <c r="AE65" s="941"/>
      <c r="AF65" s="941"/>
      <c r="AG65" s="941"/>
      <c r="AH65" s="941"/>
      <c r="AI65" s="941"/>
      <c r="AJ65" s="941"/>
      <c r="AK65" s="941"/>
      <c r="AL65" s="941"/>
      <c r="AM65" s="941"/>
      <c r="AN65" s="941"/>
      <c r="AO65" s="941"/>
      <c r="AP65" s="941"/>
      <c r="AQ65" s="941"/>
      <c r="AR65" s="941"/>
      <c r="AS65" s="941"/>
      <c r="AT65" s="941"/>
      <c r="AU65" s="941"/>
      <c r="AV65" s="941"/>
      <c r="AW65" s="941"/>
    </row>
    <row r="66" spans="1:49">
      <c r="A66" s="935" t="s">
        <v>2192</v>
      </c>
      <c r="B66" s="935"/>
      <c r="C66" s="935"/>
      <c r="D66" s="935"/>
      <c r="E66" s="935"/>
      <c r="F66" s="935"/>
      <c r="G66" s="935"/>
      <c r="H66" s="935"/>
      <c r="I66" s="935"/>
      <c r="J66" s="935"/>
      <c r="K66" s="935"/>
      <c r="L66" s="935"/>
      <c r="M66" s="935"/>
      <c r="N66" s="935"/>
      <c r="O66" s="935"/>
      <c r="P66" s="935"/>
      <c r="Q66" s="935"/>
      <c r="R66" s="935"/>
      <c r="S66" s="935"/>
      <c r="T66" s="935"/>
      <c r="U66" s="935"/>
      <c r="V66" s="935"/>
      <c r="W66" s="935"/>
      <c r="X66" s="935"/>
      <c r="Y66" s="941"/>
      <c r="Z66" s="941"/>
      <c r="AA66" s="941"/>
      <c r="AB66" s="941"/>
      <c r="AC66" s="941"/>
      <c r="AD66" s="941"/>
      <c r="AE66" s="941"/>
      <c r="AF66" s="941"/>
      <c r="AG66" s="941"/>
      <c r="AH66" s="941"/>
      <c r="AI66" s="941"/>
      <c r="AJ66" s="941"/>
      <c r="AK66" s="941"/>
      <c r="AL66" s="941"/>
      <c r="AM66" s="941"/>
      <c r="AN66" s="941"/>
      <c r="AO66" s="941"/>
      <c r="AP66" s="941"/>
      <c r="AQ66" s="941"/>
      <c r="AR66" s="941"/>
      <c r="AS66" s="941"/>
      <c r="AT66" s="941"/>
      <c r="AU66" s="941"/>
      <c r="AV66" s="941"/>
      <c r="AW66" s="941"/>
    </row>
    <row r="67" spans="1:49">
      <c r="A67" s="948" t="s">
        <v>2193</v>
      </c>
      <c r="B67" s="948"/>
      <c r="C67" s="948"/>
      <c r="D67" s="948"/>
      <c r="E67" s="948"/>
      <c r="F67" s="948"/>
      <c r="G67" s="948"/>
      <c r="H67" s="948"/>
      <c r="I67" s="948"/>
      <c r="J67" s="948"/>
      <c r="K67" s="948"/>
      <c r="L67" s="948"/>
      <c r="M67" s="948"/>
      <c r="N67" s="948"/>
      <c r="O67" s="948"/>
      <c r="P67" s="948"/>
      <c r="Q67" s="948"/>
      <c r="R67" s="948"/>
      <c r="S67" s="948"/>
      <c r="T67" s="948"/>
      <c r="U67" s="948"/>
      <c r="V67" s="948"/>
      <c r="W67" s="948"/>
      <c r="X67" s="948"/>
      <c r="Y67" s="941"/>
      <c r="Z67" s="941"/>
      <c r="AA67" s="941"/>
      <c r="AB67" s="941"/>
      <c r="AC67" s="941"/>
      <c r="AD67" s="941"/>
      <c r="AE67" s="941"/>
      <c r="AF67" s="941"/>
      <c r="AG67" s="941"/>
      <c r="AH67" s="941"/>
      <c r="AI67" s="941"/>
      <c r="AJ67" s="941"/>
      <c r="AK67" s="941"/>
      <c r="AL67" s="941"/>
      <c r="AM67" s="941"/>
      <c r="AN67" s="941"/>
      <c r="AO67" s="941"/>
      <c r="AP67" s="941"/>
      <c r="AQ67" s="941"/>
      <c r="AR67" s="941"/>
      <c r="AS67" s="941"/>
      <c r="AT67" s="941"/>
      <c r="AU67" s="941"/>
      <c r="AV67" s="941"/>
      <c r="AW67" s="941"/>
    </row>
    <row r="68" spans="1:49">
      <c r="A68" s="935" t="s">
        <v>2194</v>
      </c>
      <c r="B68" s="935"/>
      <c r="C68" s="935"/>
      <c r="D68" s="935"/>
      <c r="E68" s="935"/>
      <c r="F68" s="935"/>
      <c r="G68" s="935"/>
      <c r="H68" s="935"/>
      <c r="I68" s="935"/>
      <c r="J68" s="935"/>
      <c r="K68" s="935"/>
      <c r="L68" s="935"/>
      <c r="M68" s="935"/>
      <c r="N68" s="935"/>
      <c r="O68" s="935"/>
      <c r="P68" s="935"/>
      <c r="Q68" s="935"/>
      <c r="R68" s="935"/>
      <c r="S68" s="935"/>
      <c r="T68" s="935"/>
      <c r="U68" s="935"/>
      <c r="V68" s="935"/>
      <c r="W68" s="935"/>
      <c r="X68" s="935"/>
      <c r="Y68" s="941"/>
      <c r="Z68" s="941"/>
      <c r="AA68" s="941"/>
      <c r="AB68" s="941"/>
      <c r="AC68" s="941"/>
      <c r="AD68" s="941"/>
      <c r="AE68" s="941"/>
      <c r="AF68" s="941"/>
      <c r="AG68" s="941"/>
      <c r="AH68" s="941"/>
      <c r="AI68" s="941"/>
      <c r="AJ68" s="941"/>
      <c r="AK68" s="941"/>
      <c r="AL68" s="941"/>
      <c r="AM68" s="941"/>
      <c r="AN68" s="941"/>
      <c r="AO68" s="941"/>
      <c r="AP68" s="941"/>
      <c r="AQ68" s="941"/>
      <c r="AR68" s="941"/>
      <c r="AS68" s="941"/>
      <c r="AT68" s="941"/>
      <c r="AU68" s="941"/>
      <c r="AV68" s="941"/>
      <c r="AW68" s="941"/>
    </row>
    <row r="69" spans="1:49">
      <c r="A69" s="935" t="s">
        <v>2195</v>
      </c>
      <c r="B69" s="935"/>
      <c r="C69" s="935"/>
      <c r="D69" s="935"/>
      <c r="E69" s="935"/>
      <c r="F69" s="935"/>
      <c r="G69" s="935"/>
      <c r="H69" s="935"/>
      <c r="I69" s="935"/>
      <c r="J69" s="935"/>
      <c r="K69" s="935"/>
      <c r="L69" s="935"/>
      <c r="M69" s="935"/>
      <c r="N69" s="935"/>
      <c r="O69" s="935"/>
      <c r="P69" s="935"/>
      <c r="Q69" s="935"/>
      <c r="R69" s="935"/>
      <c r="S69" s="935"/>
      <c r="T69" s="935"/>
      <c r="U69" s="935"/>
      <c r="V69" s="935"/>
      <c r="W69" s="935"/>
      <c r="X69" s="935"/>
      <c r="Y69" s="941"/>
      <c r="Z69" s="941"/>
      <c r="AA69" s="941"/>
      <c r="AB69" s="941"/>
      <c r="AC69" s="941"/>
      <c r="AD69" s="941"/>
      <c r="AE69" s="941"/>
      <c r="AF69" s="941"/>
      <c r="AG69" s="941"/>
      <c r="AH69" s="941"/>
      <c r="AI69" s="941"/>
      <c r="AJ69" s="941"/>
      <c r="AK69" s="941"/>
      <c r="AL69" s="941"/>
      <c r="AM69" s="941"/>
      <c r="AN69" s="941"/>
      <c r="AO69" s="941"/>
      <c r="AP69" s="941"/>
      <c r="AQ69" s="941"/>
      <c r="AR69" s="941"/>
      <c r="AS69" s="941"/>
      <c r="AT69" s="941"/>
      <c r="AU69" s="941"/>
      <c r="AV69" s="941"/>
      <c r="AW69" s="941"/>
    </row>
    <row r="70" spans="1:49">
      <c r="A70" s="948" t="s">
        <v>2196</v>
      </c>
      <c r="B70" s="948"/>
      <c r="C70" s="948"/>
      <c r="D70" s="948"/>
      <c r="E70" s="948"/>
      <c r="F70" s="948"/>
      <c r="G70" s="948"/>
      <c r="H70" s="948"/>
      <c r="I70" s="948"/>
      <c r="J70" s="948"/>
      <c r="K70" s="948"/>
      <c r="L70" s="948"/>
      <c r="M70" s="948"/>
      <c r="N70" s="948"/>
      <c r="O70" s="948"/>
      <c r="P70" s="948"/>
      <c r="Q70" s="948"/>
      <c r="R70" s="948"/>
      <c r="S70" s="948"/>
      <c r="T70" s="948"/>
      <c r="U70" s="948"/>
      <c r="V70" s="948"/>
      <c r="W70" s="948"/>
      <c r="X70" s="948"/>
      <c r="Y70" s="941"/>
      <c r="Z70" s="941"/>
      <c r="AA70" s="941"/>
      <c r="AB70" s="941"/>
      <c r="AC70" s="941"/>
      <c r="AD70" s="941"/>
      <c r="AE70" s="941"/>
      <c r="AF70" s="941"/>
      <c r="AG70" s="941"/>
      <c r="AH70" s="941"/>
      <c r="AI70" s="941"/>
      <c r="AJ70" s="941"/>
      <c r="AK70" s="941"/>
      <c r="AL70" s="941"/>
      <c r="AM70" s="941"/>
      <c r="AN70" s="941"/>
      <c r="AO70" s="941"/>
      <c r="AP70" s="941"/>
      <c r="AQ70" s="941"/>
      <c r="AR70" s="941"/>
      <c r="AS70" s="941"/>
      <c r="AT70" s="941"/>
      <c r="AU70" s="941"/>
      <c r="AV70" s="941"/>
      <c r="AW70" s="941"/>
    </row>
    <row r="71" ht="24" customHeight="1" spans="1:49">
      <c r="A71" s="948" t="s">
        <v>2197</v>
      </c>
      <c r="B71" s="948"/>
      <c r="C71" s="948"/>
      <c r="D71" s="948"/>
      <c r="E71" s="948"/>
      <c r="F71" s="948"/>
      <c r="G71" s="948"/>
      <c r="H71" s="948"/>
      <c r="I71" s="948"/>
      <c r="J71" s="948"/>
      <c r="K71" s="948"/>
      <c r="L71" s="948"/>
      <c r="M71" s="948"/>
      <c r="N71" s="948"/>
      <c r="O71" s="948"/>
      <c r="P71" s="948"/>
      <c r="Q71" s="948"/>
      <c r="R71" s="948"/>
      <c r="S71" s="948"/>
      <c r="T71" s="948"/>
      <c r="U71" s="948"/>
      <c r="V71" s="948"/>
      <c r="W71" s="948"/>
      <c r="X71" s="948"/>
      <c r="Y71" s="941"/>
      <c r="Z71" s="941"/>
      <c r="AA71" s="941"/>
      <c r="AB71" s="941"/>
      <c r="AC71" s="941"/>
      <c r="AD71" s="941"/>
      <c r="AE71" s="941"/>
      <c r="AF71" s="941"/>
      <c r="AG71" s="941"/>
      <c r="AH71" s="941"/>
      <c r="AI71" s="941"/>
      <c r="AJ71" s="941"/>
      <c r="AK71" s="941"/>
      <c r="AL71" s="941"/>
      <c r="AM71" s="941"/>
      <c r="AN71" s="941"/>
      <c r="AO71" s="941"/>
      <c r="AP71" s="941"/>
      <c r="AQ71" s="941"/>
      <c r="AR71" s="941"/>
      <c r="AS71" s="941"/>
      <c r="AT71" s="941"/>
      <c r="AU71" s="941"/>
      <c r="AV71" s="941"/>
      <c r="AW71" s="941"/>
    </row>
    <row r="72" spans="1:49">
      <c r="A72" s="948" t="s">
        <v>2399</v>
      </c>
      <c r="B72" s="948"/>
      <c r="C72" s="948"/>
      <c r="D72" s="948"/>
      <c r="E72" s="948"/>
      <c r="F72" s="948"/>
      <c r="G72" s="948"/>
      <c r="H72" s="948"/>
      <c r="I72" s="948"/>
      <c r="J72" s="948"/>
      <c r="K72" s="948"/>
      <c r="L72" s="948"/>
      <c r="M72" s="948"/>
      <c r="N72" s="948"/>
      <c r="O72" s="948"/>
      <c r="P72" s="948"/>
      <c r="Q72" s="948"/>
      <c r="R72" s="948"/>
      <c r="S72" s="948"/>
      <c r="T72" s="948"/>
      <c r="U72" s="948"/>
      <c r="V72" s="948"/>
      <c r="W72" s="948"/>
      <c r="X72" s="948"/>
      <c r="Y72" s="941"/>
      <c r="Z72" s="941"/>
      <c r="AA72" s="941"/>
      <c r="AB72" s="941"/>
      <c r="AC72" s="941"/>
      <c r="AD72" s="941"/>
      <c r="AE72" s="941"/>
      <c r="AF72" s="941"/>
      <c r="AG72" s="941"/>
      <c r="AH72" s="941"/>
      <c r="AI72" s="941"/>
      <c r="AJ72" s="941"/>
      <c r="AK72" s="941"/>
      <c r="AL72" s="941"/>
      <c r="AM72" s="941"/>
      <c r="AN72" s="941"/>
      <c r="AO72" s="941"/>
      <c r="AP72" s="941"/>
      <c r="AQ72" s="941"/>
      <c r="AR72" s="941"/>
      <c r="AS72" s="941"/>
      <c r="AT72" s="941"/>
      <c r="AU72" s="941"/>
      <c r="AV72" s="941"/>
      <c r="AW72" s="941"/>
    </row>
    <row r="73" spans="1:49">
      <c r="A73" s="935" t="s">
        <v>2400</v>
      </c>
      <c r="B73" s="935"/>
      <c r="C73" s="935"/>
      <c r="D73" s="935"/>
      <c r="E73" s="935"/>
      <c r="F73" s="935"/>
      <c r="G73" s="935"/>
      <c r="H73" s="935"/>
      <c r="I73" s="935"/>
      <c r="J73" s="935"/>
      <c r="K73" s="935"/>
      <c r="L73" s="935"/>
      <c r="M73" s="935"/>
      <c r="N73" s="935"/>
      <c r="O73" s="935"/>
      <c r="P73" s="935"/>
      <c r="Q73" s="935"/>
      <c r="R73" s="935"/>
      <c r="S73" s="935"/>
      <c r="T73" s="935"/>
      <c r="U73" s="935"/>
      <c r="V73" s="935"/>
      <c r="W73" s="935"/>
      <c r="X73" s="935"/>
      <c r="Y73" s="941"/>
      <c r="Z73" s="941"/>
      <c r="AA73" s="941"/>
      <c r="AB73" s="941"/>
      <c r="AC73" s="941"/>
      <c r="AD73" s="941"/>
      <c r="AE73" s="941"/>
      <c r="AF73" s="941"/>
      <c r="AG73" s="941"/>
      <c r="AH73" s="941"/>
      <c r="AI73" s="941"/>
      <c r="AJ73" s="941"/>
      <c r="AK73" s="941"/>
      <c r="AL73" s="941"/>
      <c r="AM73" s="941"/>
      <c r="AN73" s="941"/>
      <c r="AO73" s="941"/>
      <c r="AP73" s="941"/>
      <c r="AQ73" s="941"/>
      <c r="AR73" s="941"/>
      <c r="AS73" s="941"/>
      <c r="AT73" s="941"/>
      <c r="AU73" s="941"/>
      <c r="AV73" s="941"/>
      <c r="AW73" s="941"/>
    </row>
    <row r="74" spans="1:24">
      <c r="A74" s="849" t="s">
        <v>2200</v>
      </c>
      <c r="B74" s="850"/>
      <c r="C74" s="850"/>
      <c r="D74" s="850"/>
      <c r="E74" s="850"/>
      <c r="F74" s="850"/>
      <c r="G74" s="850"/>
      <c r="H74" s="850"/>
      <c r="I74" s="850"/>
      <c r="J74" s="850"/>
      <c r="K74" s="850"/>
      <c r="L74" s="850"/>
      <c r="M74" s="850"/>
      <c r="N74" s="850"/>
      <c r="O74" s="850"/>
      <c r="P74" s="850"/>
      <c r="Q74" s="850"/>
      <c r="R74" s="850"/>
      <c r="S74" s="850"/>
      <c r="T74" s="850"/>
      <c r="U74" s="850"/>
      <c r="V74" s="869"/>
      <c r="W74" s="869"/>
      <c r="X74" s="869"/>
    </row>
    <row r="75" spans="1:24">
      <c r="A75" s="851" t="s">
        <v>2201</v>
      </c>
      <c r="B75" s="850"/>
      <c r="C75" s="850"/>
      <c r="D75" s="850"/>
      <c r="E75" s="850"/>
      <c r="F75" s="850"/>
      <c r="G75" s="850"/>
      <c r="H75" s="850"/>
      <c r="I75" s="850"/>
      <c r="J75" s="850"/>
      <c r="K75" s="850"/>
      <c r="L75" s="850"/>
      <c r="M75" s="850"/>
      <c r="N75" s="850"/>
      <c r="O75" s="850"/>
      <c r="P75" s="850"/>
      <c r="Q75" s="850"/>
      <c r="R75" s="850"/>
      <c r="S75" s="850"/>
      <c r="T75" s="850"/>
      <c r="U75" s="850"/>
      <c r="V75" s="869"/>
      <c r="W75" s="869"/>
      <c r="X75" s="869"/>
    </row>
    <row r="76" spans="1:24">
      <c r="A76" s="851" t="s">
        <v>2202</v>
      </c>
      <c r="B76" s="850"/>
      <c r="C76" s="850"/>
      <c r="D76" s="850"/>
      <c r="E76" s="850"/>
      <c r="F76" s="850"/>
      <c r="G76" s="850"/>
      <c r="H76" s="850"/>
      <c r="I76" s="850"/>
      <c r="J76" s="850"/>
      <c r="K76" s="850"/>
      <c r="L76" s="850"/>
      <c r="M76" s="850"/>
      <c r="N76" s="850"/>
      <c r="O76" s="850"/>
      <c r="P76" s="850"/>
      <c r="Q76" s="850"/>
      <c r="R76" s="850"/>
      <c r="S76" s="850"/>
      <c r="T76" s="850"/>
      <c r="U76" s="850"/>
      <c r="V76" s="869"/>
      <c r="W76" s="869"/>
      <c r="X76" s="869"/>
    </row>
    <row r="77" spans="1:24">
      <c r="A77" s="851" t="s">
        <v>2203</v>
      </c>
      <c r="B77" s="850"/>
      <c r="C77" s="850"/>
      <c r="D77" s="850"/>
      <c r="E77" s="850"/>
      <c r="F77" s="850"/>
      <c r="G77" s="850"/>
      <c r="H77" s="850"/>
      <c r="I77" s="850"/>
      <c r="J77" s="850"/>
      <c r="K77" s="850"/>
      <c r="L77" s="850"/>
      <c r="M77" s="850"/>
      <c r="N77" s="850"/>
      <c r="O77" s="850"/>
      <c r="P77" s="850"/>
      <c r="Q77" s="850"/>
      <c r="R77" s="850"/>
      <c r="S77" s="850"/>
      <c r="T77" s="850"/>
      <c r="U77" s="850"/>
      <c r="V77" s="869"/>
      <c r="W77" s="869"/>
      <c r="X77" s="869"/>
    </row>
    <row r="78" spans="1:24">
      <c r="A78" s="869"/>
      <c r="B78" s="869"/>
      <c r="C78" s="869"/>
      <c r="D78" s="869"/>
      <c r="E78" s="869"/>
      <c r="F78" s="869"/>
      <c r="G78" s="869"/>
      <c r="H78" s="869"/>
      <c r="I78" s="869"/>
      <c r="J78" s="869"/>
      <c r="K78" s="869"/>
      <c r="L78" s="869"/>
      <c r="M78" s="869"/>
      <c r="N78" s="869"/>
      <c r="O78" s="869"/>
      <c r="P78" s="869"/>
      <c r="Q78" s="869"/>
      <c r="R78" s="869"/>
      <c r="S78" s="869"/>
      <c r="T78" s="869"/>
      <c r="U78" s="869"/>
      <c r="V78" s="869"/>
      <c r="W78" s="869"/>
      <c r="X78" s="86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C18" sqref="C18"/>
    </sheetView>
  </sheetViews>
  <sheetFormatPr defaultColWidth="9" defaultRowHeight="14.25" outlineLevelCol="6"/>
  <cols>
    <col min="1" max="1" width="23.375" customWidth="1"/>
    <col min="2" max="2" width="41.5" customWidth="1"/>
  </cols>
  <sheetData>
    <row r="1" ht="25.5" spans="1:7">
      <c r="A1" s="899" t="s">
        <v>2401</v>
      </c>
      <c r="B1" s="899"/>
      <c r="C1" s="899"/>
      <c r="D1" s="900"/>
      <c r="E1" s="900"/>
      <c r="F1" s="900"/>
      <c r="G1" s="900"/>
    </row>
    <row r="2" spans="1:7">
      <c r="A2" s="901" t="s">
        <v>2205</v>
      </c>
      <c r="B2" s="901" t="s">
        <v>2206</v>
      </c>
      <c r="C2" s="901" t="s">
        <v>2207</v>
      </c>
      <c r="D2" s="900"/>
      <c r="E2" s="900"/>
      <c r="F2" s="900"/>
      <c r="G2" s="900"/>
    </row>
    <row r="3" spans="1:7">
      <c r="A3" s="902" t="s">
        <v>2402</v>
      </c>
      <c r="B3" s="902"/>
      <c r="C3" s="902"/>
      <c r="D3" s="900"/>
      <c r="E3" s="900"/>
      <c r="F3" s="900"/>
      <c r="G3" s="900"/>
    </row>
    <row r="4" spans="1:7">
      <c r="A4" s="903" t="s">
        <v>2209</v>
      </c>
      <c r="B4" s="903" t="s">
        <v>2210</v>
      </c>
      <c r="C4" s="903"/>
      <c r="D4" s="900"/>
      <c r="E4" s="904" t="s">
        <v>2403</v>
      </c>
      <c r="F4" s="900"/>
      <c r="G4" s="900"/>
    </row>
    <row r="5" spans="1:7">
      <c r="A5" s="903" t="s">
        <v>2211</v>
      </c>
      <c r="B5" s="903" t="s">
        <v>2212</v>
      </c>
      <c r="C5" s="903"/>
      <c r="D5" s="900"/>
      <c r="E5" s="900"/>
      <c r="F5" s="900"/>
      <c r="G5" s="900"/>
    </row>
    <row r="6" spans="1:7">
      <c r="A6" s="903" t="s">
        <v>2213</v>
      </c>
      <c r="B6" s="903" t="s">
        <v>2214</v>
      </c>
      <c r="C6" s="903"/>
      <c r="D6" s="900"/>
      <c r="E6" s="900" t="s">
        <v>2404</v>
      </c>
      <c r="F6" s="900"/>
      <c r="G6" s="900"/>
    </row>
    <row r="7" spans="1:7">
      <c r="A7" s="903" t="s">
        <v>2215</v>
      </c>
      <c r="B7" s="903" t="s">
        <v>2216</v>
      </c>
      <c r="C7" s="903"/>
      <c r="D7" s="900"/>
      <c r="E7" s="905" t="s">
        <v>2405</v>
      </c>
      <c r="F7" s="905" t="s">
        <v>2406</v>
      </c>
      <c r="G7" s="906" t="s">
        <v>2407</v>
      </c>
    </row>
    <row r="8" spans="1:7">
      <c r="A8" s="903" t="s">
        <v>2217</v>
      </c>
      <c r="B8" s="903" t="s">
        <v>2218</v>
      </c>
      <c r="C8" s="903"/>
      <c r="D8" s="900"/>
      <c r="E8" s="905" t="s">
        <v>2408</v>
      </c>
      <c r="F8" s="905" t="s">
        <v>2406</v>
      </c>
      <c r="G8" s="907"/>
    </row>
    <row r="9" spans="1:7">
      <c r="A9" s="903" t="s">
        <v>2219</v>
      </c>
      <c r="B9" s="903" t="s">
        <v>2220</v>
      </c>
      <c r="C9" s="903"/>
      <c r="D9" s="900"/>
      <c r="E9" s="905" t="s">
        <v>2409</v>
      </c>
      <c r="F9" s="905" t="s">
        <v>2406</v>
      </c>
      <c r="G9" s="907"/>
    </row>
    <row r="10" spans="1:7">
      <c r="A10" s="903" t="s">
        <v>2221</v>
      </c>
      <c r="B10" s="903" t="s">
        <v>2222</v>
      </c>
      <c r="C10" s="903"/>
      <c r="D10" s="900"/>
      <c r="E10" s="905" t="s">
        <v>2410</v>
      </c>
      <c r="F10" s="905" t="s">
        <v>2406</v>
      </c>
      <c r="G10" s="907"/>
    </row>
    <row r="11" spans="1:7">
      <c r="A11" s="903" t="s">
        <v>2223</v>
      </c>
      <c r="B11" s="903" t="s">
        <v>2224</v>
      </c>
      <c r="C11" s="903"/>
      <c r="D11" s="900"/>
      <c r="E11" s="905" t="s">
        <v>2411</v>
      </c>
      <c r="F11" s="905" t="s">
        <v>2406</v>
      </c>
      <c r="G11" s="907"/>
    </row>
    <row r="12" spans="1:7">
      <c r="A12" s="902" t="s">
        <v>2412</v>
      </c>
      <c r="B12" s="902"/>
      <c r="C12" s="902"/>
      <c r="D12" s="900"/>
      <c r="E12" s="905" t="s">
        <v>2413</v>
      </c>
      <c r="F12" s="905" t="s">
        <v>2406</v>
      </c>
      <c r="G12" s="907"/>
    </row>
    <row r="13" spans="1:7">
      <c r="A13" s="903" t="s">
        <v>622</v>
      </c>
      <c r="B13" s="903" t="s">
        <v>2226</v>
      </c>
      <c r="C13" s="903" t="s">
        <v>1299</v>
      </c>
      <c r="D13" s="900"/>
      <c r="E13" s="905" t="s">
        <v>2414</v>
      </c>
      <c r="F13" s="905" t="s">
        <v>2406</v>
      </c>
      <c r="G13" s="907"/>
    </row>
    <row r="14" spans="1:7">
      <c r="A14" s="903" t="s">
        <v>248</v>
      </c>
      <c r="B14" s="903" t="s">
        <v>2227</v>
      </c>
      <c r="C14" s="903" t="s">
        <v>2228</v>
      </c>
      <c r="D14" s="900"/>
      <c r="E14" s="905" t="s">
        <v>2415</v>
      </c>
      <c r="F14" s="905" t="s">
        <v>2406</v>
      </c>
      <c r="G14" s="908"/>
    </row>
    <row r="15" spans="1:7">
      <c r="A15" s="902" t="s">
        <v>2229</v>
      </c>
      <c r="B15" s="902"/>
      <c r="C15" s="902"/>
      <c r="D15" s="900"/>
      <c r="E15" s="909" t="s">
        <v>2416</v>
      </c>
      <c r="F15" s="909"/>
      <c r="G15" s="909"/>
    </row>
    <row r="16" spans="1:7">
      <c r="A16" s="903" t="s">
        <v>220</v>
      </c>
      <c r="B16" s="903" t="s">
        <v>821</v>
      </c>
      <c r="C16" s="903" t="s">
        <v>822</v>
      </c>
      <c r="D16" s="900"/>
      <c r="E16" s="900"/>
      <c r="F16" s="900"/>
      <c r="G16" s="900"/>
    </row>
    <row r="17" spans="1:7">
      <c r="A17" s="902" t="s">
        <v>2230</v>
      </c>
      <c r="B17" s="902"/>
      <c r="C17" s="902"/>
      <c r="D17" s="900"/>
      <c r="E17" s="900"/>
      <c r="F17" s="900"/>
      <c r="G17" s="900"/>
    </row>
    <row r="18" spans="1:7">
      <c r="A18" s="903" t="s">
        <v>830</v>
      </c>
      <c r="B18" s="903" t="s">
        <v>2231</v>
      </c>
      <c r="C18" s="903" t="s">
        <v>829</v>
      </c>
      <c r="D18" s="900"/>
      <c r="E18" s="900"/>
      <c r="F18" s="900"/>
      <c r="G18" s="900"/>
    </row>
    <row r="19" spans="1:7">
      <c r="A19" s="903" t="s">
        <v>2232</v>
      </c>
      <c r="B19" s="903" t="s">
        <v>2233</v>
      </c>
      <c r="C19" s="903" t="s">
        <v>857</v>
      </c>
      <c r="D19" s="900"/>
      <c r="E19" s="900"/>
      <c r="F19" s="900"/>
      <c r="G19" s="900"/>
    </row>
    <row r="20" spans="1:7">
      <c r="A20" s="902" t="s">
        <v>2234</v>
      </c>
      <c r="B20" s="902"/>
      <c r="C20" s="902"/>
      <c r="D20" s="900"/>
      <c r="E20" s="900"/>
      <c r="F20" s="900"/>
      <c r="G20" s="900"/>
    </row>
    <row r="21" spans="1:7">
      <c r="A21" s="903" t="s">
        <v>372</v>
      </c>
      <c r="B21" s="903" t="s">
        <v>2235</v>
      </c>
      <c r="C21" s="903" t="s">
        <v>832</v>
      </c>
      <c r="D21" s="900"/>
      <c r="E21" s="900"/>
      <c r="F21" s="900"/>
      <c r="G21" s="900"/>
    </row>
    <row r="22" spans="1:7">
      <c r="A22" s="903" t="s">
        <v>388</v>
      </c>
      <c r="B22" s="903" t="s">
        <v>2236</v>
      </c>
      <c r="C22" s="903" t="s">
        <v>838</v>
      </c>
      <c r="D22" s="900"/>
      <c r="E22" s="900"/>
      <c r="F22" s="900"/>
      <c r="G22" s="900"/>
    </row>
    <row r="23" spans="1:7">
      <c r="A23" s="902" t="s">
        <v>2237</v>
      </c>
      <c r="B23" s="902"/>
      <c r="C23" s="902"/>
      <c r="D23" s="900"/>
      <c r="E23" s="900"/>
      <c r="F23" s="900"/>
      <c r="G23" s="900"/>
    </row>
    <row r="24" spans="1:7">
      <c r="A24" s="903" t="s">
        <v>442</v>
      </c>
      <c r="B24" s="903" t="s">
        <v>2417</v>
      </c>
      <c r="C24" s="903" t="s">
        <v>998</v>
      </c>
      <c r="D24" s="900"/>
      <c r="E24" s="900"/>
      <c r="F24" s="900"/>
      <c r="G24" s="900"/>
    </row>
    <row r="25" spans="1:7">
      <c r="A25" s="903" t="s">
        <v>454</v>
      </c>
      <c r="B25" s="903" t="s">
        <v>2418</v>
      </c>
      <c r="C25" s="903" t="s">
        <v>866</v>
      </c>
      <c r="D25" s="900" t="s">
        <v>1825</v>
      </c>
      <c r="E25" s="900"/>
      <c r="F25" s="900"/>
      <c r="G25" s="900"/>
    </row>
    <row r="26" spans="1:7">
      <c r="A26" s="903" t="s">
        <v>426</v>
      </c>
      <c r="B26" s="903" t="s">
        <v>2419</v>
      </c>
      <c r="C26" s="903" t="s">
        <v>987</v>
      </c>
      <c r="D26" s="900"/>
      <c r="E26" s="900"/>
      <c r="F26" s="900"/>
      <c r="G26" s="900"/>
    </row>
    <row r="27" spans="1:7">
      <c r="A27" s="903" t="s">
        <v>434</v>
      </c>
      <c r="B27" s="903" t="s">
        <v>989</v>
      </c>
      <c r="C27" s="903" t="s">
        <v>990</v>
      </c>
      <c r="D27" s="900"/>
      <c r="E27" s="900"/>
      <c r="F27" s="900"/>
      <c r="G27" s="900"/>
    </row>
    <row r="28" spans="1:7">
      <c r="A28" s="903" t="s">
        <v>458</v>
      </c>
      <c r="B28" s="903" t="s">
        <v>2420</v>
      </c>
      <c r="C28" s="903" t="s">
        <v>1009</v>
      </c>
      <c r="D28" s="900"/>
      <c r="E28" s="900"/>
      <c r="F28" s="900"/>
      <c r="G28" s="900"/>
    </row>
    <row r="29" spans="1:7">
      <c r="A29" s="903" t="s">
        <v>538</v>
      </c>
      <c r="B29" s="903" t="s">
        <v>950</v>
      </c>
      <c r="C29" s="903" t="s">
        <v>951</v>
      </c>
      <c r="D29" s="900"/>
      <c r="E29" s="900"/>
      <c r="F29" s="900"/>
      <c r="G29" s="900"/>
    </row>
    <row r="30" spans="1:7">
      <c r="A30" s="903" t="s">
        <v>450</v>
      </c>
      <c r="B30" s="903" t="s">
        <v>2421</v>
      </c>
      <c r="C30" s="903" t="s">
        <v>1004</v>
      </c>
      <c r="D30" s="900"/>
      <c r="E30" s="900"/>
      <c r="F30" s="900"/>
      <c r="G30" s="900"/>
    </row>
    <row r="31" spans="1:7">
      <c r="A31" s="903" t="s">
        <v>1018</v>
      </c>
      <c r="B31" s="903" t="s">
        <v>2422</v>
      </c>
      <c r="C31" s="903"/>
      <c r="D31" s="900"/>
      <c r="E31" s="900"/>
      <c r="F31" s="900"/>
      <c r="G31" s="900"/>
    </row>
    <row r="32" spans="1:7">
      <c r="A32" s="903" t="s">
        <v>2423</v>
      </c>
      <c r="B32" s="903" t="s">
        <v>2424</v>
      </c>
      <c r="C32" s="903" t="s">
        <v>1331</v>
      </c>
      <c r="D32" s="900"/>
      <c r="E32" s="900"/>
      <c r="F32" s="900"/>
      <c r="G32" s="900"/>
    </row>
    <row r="33" spans="1:7">
      <c r="A33" s="903" t="s">
        <v>490</v>
      </c>
      <c r="B33" s="903" t="s">
        <v>1022</v>
      </c>
      <c r="C33" s="903" t="s">
        <v>2238</v>
      </c>
      <c r="D33" s="900"/>
      <c r="E33" s="900"/>
      <c r="F33" s="900"/>
      <c r="G33" s="900"/>
    </row>
    <row r="34" spans="1:7">
      <c r="A34" s="903" t="s">
        <v>436</v>
      </c>
      <c r="B34" s="903" t="s">
        <v>2239</v>
      </c>
      <c r="C34" s="903" t="s">
        <v>962</v>
      </c>
      <c r="D34" s="900"/>
      <c r="E34" s="900"/>
      <c r="F34" s="900"/>
      <c r="G34" s="900"/>
    </row>
    <row r="35" spans="1:7">
      <c r="A35" s="903" t="s">
        <v>2240</v>
      </c>
      <c r="B35" s="903" t="s">
        <v>1074</v>
      </c>
      <c r="C35" s="903" t="s">
        <v>1077</v>
      </c>
      <c r="D35" s="900"/>
      <c r="E35" s="900"/>
      <c r="F35" s="900"/>
      <c r="G35" s="900"/>
    </row>
    <row r="36" spans="1:7">
      <c r="A36" s="903" t="s">
        <v>2425</v>
      </c>
      <c r="B36" s="903" t="s">
        <v>2426</v>
      </c>
      <c r="C36" s="903" t="s">
        <v>1075</v>
      </c>
      <c r="D36" s="900"/>
      <c r="E36" s="900"/>
      <c r="F36" s="900"/>
      <c r="G36" s="900"/>
    </row>
    <row r="37" spans="1:7">
      <c r="A37" s="903" t="s">
        <v>1095</v>
      </c>
      <c r="B37" s="903" t="s">
        <v>2427</v>
      </c>
      <c r="C37" s="903" t="s">
        <v>1094</v>
      </c>
      <c r="D37" s="900" t="s">
        <v>1825</v>
      </c>
      <c r="E37" s="900"/>
      <c r="F37" s="900"/>
      <c r="G37" s="900"/>
    </row>
    <row r="38" spans="1:7">
      <c r="A38" s="903" t="s">
        <v>2241</v>
      </c>
      <c r="B38" s="903" t="s">
        <v>1318</v>
      </c>
      <c r="C38" s="903" t="s">
        <v>1319</v>
      </c>
      <c r="D38" s="900"/>
      <c r="E38" s="900"/>
      <c r="F38" s="900"/>
      <c r="G38" s="900"/>
    </row>
    <row r="39" spans="1:7">
      <c r="A39" s="903" t="s">
        <v>2242</v>
      </c>
      <c r="B39" s="903" t="s">
        <v>2243</v>
      </c>
      <c r="C39" s="903" t="s">
        <v>949</v>
      </c>
      <c r="D39" s="900"/>
      <c r="E39" s="900"/>
      <c r="F39" s="900"/>
      <c r="G39" s="900"/>
    </row>
    <row r="40" spans="1:7">
      <c r="A40" s="903" t="s">
        <v>721</v>
      </c>
      <c r="B40" s="903" t="s">
        <v>2244</v>
      </c>
      <c r="C40" s="903" t="s">
        <v>885</v>
      </c>
      <c r="D40" s="900"/>
      <c r="E40" s="900"/>
      <c r="F40" s="900"/>
      <c r="G40" s="900"/>
    </row>
    <row r="41" spans="1:7">
      <c r="A41" s="903" t="s">
        <v>2428</v>
      </c>
      <c r="B41" s="903" t="s">
        <v>2429</v>
      </c>
      <c r="C41" s="903" t="s">
        <v>1108</v>
      </c>
      <c r="D41" s="900"/>
      <c r="E41" s="900"/>
      <c r="F41" s="900"/>
      <c r="G41" s="900"/>
    </row>
    <row r="42" spans="1:7">
      <c r="A42" s="903" t="s">
        <v>486</v>
      </c>
      <c r="B42" s="903" t="s">
        <v>2430</v>
      </c>
      <c r="C42" s="903" t="s">
        <v>1105</v>
      </c>
      <c r="D42" s="900"/>
      <c r="E42" s="900"/>
      <c r="F42" s="900"/>
      <c r="G42" s="900"/>
    </row>
    <row r="43" spans="1:7">
      <c r="A43" s="903" t="s">
        <v>1875</v>
      </c>
      <c r="B43" s="903" t="s">
        <v>2431</v>
      </c>
      <c r="C43" s="903" t="s">
        <v>1110</v>
      </c>
      <c r="D43" s="900"/>
      <c r="E43" s="900"/>
      <c r="F43" s="900"/>
      <c r="G43" s="900"/>
    </row>
    <row r="44" spans="1:7">
      <c r="A44" s="903" t="s">
        <v>452</v>
      </c>
      <c r="B44" s="903" t="s">
        <v>2432</v>
      </c>
      <c r="C44" s="903"/>
      <c r="D44" s="900"/>
      <c r="E44" s="900"/>
      <c r="F44" s="900"/>
      <c r="G44" s="900"/>
    </row>
    <row r="45" spans="1:7">
      <c r="A45" s="903" t="s">
        <v>2433</v>
      </c>
      <c r="B45" s="903" t="s">
        <v>2434</v>
      </c>
      <c r="C45" s="903" t="s">
        <v>1123</v>
      </c>
      <c r="D45" s="900"/>
      <c r="E45" s="900"/>
      <c r="F45" s="900"/>
      <c r="G45" s="900"/>
    </row>
    <row r="46" spans="1:7">
      <c r="A46" s="903" t="s">
        <v>2435</v>
      </c>
      <c r="B46" s="903" t="s">
        <v>2436</v>
      </c>
      <c r="C46" s="903" t="s">
        <v>1044</v>
      </c>
      <c r="D46" s="900"/>
      <c r="E46" s="900"/>
      <c r="F46" s="900"/>
      <c r="G46" s="900"/>
    </row>
    <row r="47" spans="1:7">
      <c r="A47" s="903" t="s">
        <v>428</v>
      </c>
      <c r="B47" s="903" t="s">
        <v>2245</v>
      </c>
      <c r="C47" s="903" t="s">
        <v>1304</v>
      </c>
      <c r="D47" s="900"/>
      <c r="E47" s="900"/>
      <c r="F47" s="900"/>
      <c r="G47" s="900"/>
    </row>
    <row r="48" spans="1:7">
      <c r="A48" s="903" t="s">
        <v>1889</v>
      </c>
      <c r="B48" s="903" t="s">
        <v>2246</v>
      </c>
      <c r="C48" s="903" t="s">
        <v>1069</v>
      </c>
      <c r="D48" s="900"/>
      <c r="E48" s="900"/>
      <c r="F48" s="900"/>
      <c r="G48" s="900"/>
    </row>
    <row r="49" spans="1:7">
      <c r="A49" s="903" t="s">
        <v>476</v>
      </c>
      <c r="B49" s="903" t="s">
        <v>2247</v>
      </c>
      <c r="C49" s="903" t="s">
        <v>910</v>
      </c>
      <c r="D49" s="900"/>
      <c r="E49" s="900"/>
      <c r="F49" s="900"/>
      <c r="G49" s="900"/>
    </row>
    <row r="50" spans="1:7">
      <c r="A50" s="903" t="s">
        <v>2437</v>
      </c>
      <c r="B50" s="903" t="s">
        <v>2438</v>
      </c>
      <c r="C50" s="903" t="s">
        <v>917</v>
      </c>
      <c r="D50" s="900"/>
      <c r="E50" s="900"/>
      <c r="F50" s="900"/>
      <c r="G50" s="900"/>
    </row>
    <row r="51" spans="1:7">
      <c r="A51" s="903" t="s">
        <v>2439</v>
      </c>
      <c r="B51" s="903" t="s">
        <v>2440</v>
      </c>
      <c r="C51" s="903" t="s">
        <v>1335</v>
      </c>
      <c r="D51" s="900"/>
      <c r="E51" s="900"/>
      <c r="F51" s="900"/>
      <c r="G51" s="900"/>
    </row>
    <row r="52" spans="1:7">
      <c r="A52" s="903" t="s">
        <v>1817</v>
      </c>
      <c r="B52" s="903" t="s">
        <v>2441</v>
      </c>
      <c r="C52" s="903" t="s">
        <v>1168</v>
      </c>
      <c r="D52" s="900"/>
      <c r="E52" s="900"/>
      <c r="F52" s="900"/>
      <c r="G52" s="900"/>
    </row>
    <row r="53" spans="1:7">
      <c r="A53" s="903" t="s">
        <v>1329</v>
      </c>
      <c r="B53" s="903" t="s">
        <v>2248</v>
      </c>
      <c r="C53" s="903" t="s">
        <v>1328</v>
      </c>
      <c r="D53" s="900"/>
      <c r="E53" s="900"/>
      <c r="F53" s="900"/>
      <c r="G53" s="900"/>
    </row>
    <row r="54" spans="1:7">
      <c r="A54" s="903" t="s">
        <v>1302</v>
      </c>
      <c r="B54" s="903" t="s">
        <v>2442</v>
      </c>
      <c r="C54" s="903" t="s">
        <v>1301</v>
      </c>
      <c r="D54" s="900"/>
      <c r="E54" s="900"/>
      <c r="F54" s="900"/>
      <c r="G54" s="900"/>
    </row>
    <row r="55" spans="1:7">
      <c r="A55" s="903" t="s">
        <v>600</v>
      </c>
      <c r="B55" s="903" t="s">
        <v>2443</v>
      </c>
      <c r="C55" s="903"/>
      <c r="D55" s="900"/>
      <c r="E55" s="900"/>
      <c r="F55" s="900"/>
      <c r="G55" s="900"/>
    </row>
    <row r="56" spans="1:7">
      <c r="A56" s="903" t="s">
        <v>2444</v>
      </c>
      <c r="B56" s="903" t="s">
        <v>953</v>
      </c>
      <c r="C56" s="903" t="s">
        <v>954</v>
      </c>
      <c r="D56" s="900"/>
      <c r="E56" s="900"/>
      <c r="F56" s="900"/>
      <c r="G56" s="900"/>
    </row>
    <row r="57" spans="1:7">
      <c r="A57" s="903" t="s">
        <v>608</v>
      </c>
      <c r="B57" s="903" t="s">
        <v>2445</v>
      </c>
      <c r="C57" s="903" t="s">
        <v>1194</v>
      </c>
      <c r="D57" s="900"/>
      <c r="E57" s="900"/>
      <c r="F57" s="900"/>
      <c r="G57" s="900"/>
    </row>
    <row r="58" spans="1:7">
      <c r="A58" s="903" t="s">
        <v>1341</v>
      </c>
      <c r="B58" s="903" t="s">
        <v>2446</v>
      </c>
      <c r="C58" s="903"/>
      <c r="D58" s="900"/>
      <c r="E58" s="900"/>
      <c r="F58" s="900"/>
      <c r="G58" s="900"/>
    </row>
    <row r="59" spans="1:7">
      <c r="A59" s="903" t="s">
        <v>2249</v>
      </c>
      <c r="B59" s="903" t="s">
        <v>2250</v>
      </c>
      <c r="C59" s="903" t="s">
        <v>929</v>
      </c>
      <c r="D59" s="900"/>
      <c r="E59" s="900"/>
      <c r="F59" s="900"/>
      <c r="G59" s="900"/>
    </row>
    <row r="60" spans="1:7">
      <c r="A60" s="903" t="s">
        <v>2251</v>
      </c>
      <c r="B60" s="903" t="s">
        <v>1314</v>
      </c>
      <c r="C60" s="903" t="s">
        <v>1315</v>
      </c>
      <c r="D60" s="900"/>
      <c r="E60" s="900"/>
      <c r="F60" s="900"/>
      <c r="G60" s="900"/>
    </row>
    <row r="61" spans="1:7">
      <c r="A61" s="903" t="s">
        <v>1818</v>
      </c>
      <c r="B61" s="903" t="s">
        <v>2252</v>
      </c>
      <c r="C61" s="903"/>
      <c r="D61" s="900"/>
      <c r="E61" s="900"/>
      <c r="F61" s="900"/>
      <c r="G61" s="900"/>
    </row>
    <row r="62" spans="1:7">
      <c r="A62" s="903" t="s">
        <v>2447</v>
      </c>
      <c r="B62" s="903" t="s">
        <v>2448</v>
      </c>
      <c r="C62" s="903" t="s">
        <v>1244</v>
      </c>
      <c r="D62" s="900"/>
      <c r="E62" s="900"/>
      <c r="F62" s="900"/>
      <c r="G62" s="900"/>
    </row>
    <row r="63" spans="1:7">
      <c r="A63" s="903" t="s">
        <v>2449</v>
      </c>
      <c r="B63" s="903" t="s">
        <v>1248</v>
      </c>
      <c r="C63" s="903" t="s">
        <v>1249</v>
      </c>
      <c r="D63" s="900"/>
      <c r="E63" s="900"/>
      <c r="F63" s="900"/>
      <c r="G63" s="900"/>
    </row>
    <row r="64" spans="1:7">
      <c r="A64" s="903" t="s">
        <v>2253</v>
      </c>
      <c r="B64" s="903" t="s">
        <v>2254</v>
      </c>
      <c r="C64" s="903" t="s">
        <v>1251</v>
      </c>
      <c r="D64" s="900"/>
      <c r="E64" s="900"/>
      <c r="F64" s="900"/>
      <c r="G64" s="900"/>
    </row>
    <row r="65" spans="1:7">
      <c r="A65" s="903" t="s">
        <v>1886</v>
      </c>
      <c r="B65" s="903" t="s">
        <v>1253</v>
      </c>
      <c r="C65" s="903" t="s">
        <v>1254</v>
      </c>
      <c r="D65" s="900"/>
      <c r="E65" s="900"/>
      <c r="F65" s="900"/>
      <c r="G65" s="900"/>
    </row>
    <row r="66" spans="1:7">
      <c r="A66" s="903" t="s">
        <v>1775</v>
      </c>
      <c r="B66" s="903" t="s">
        <v>2255</v>
      </c>
      <c r="C66" s="903" t="s">
        <v>1774</v>
      </c>
      <c r="D66" s="900"/>
      <c r="E66" s="900"/>
      <c r="F66" s="900"/>
      <c r="G66" s="900"/>
    </row>
    <row r="67" spans="1:7">
      <c r="A67" s="903" t="s">
        <v>2256</v>
      </c>
      <c r="B67" s="903" t="s">
        <v>2257</v>
      </c>
      <c r="C67" s="903" t="s">
        <v>1322</v>
      </c>
      <c r="D67" s="900"/>
      <c r="E67" s="900"/>
      <c r="F67" s="900"/>
      <c r="G67" s="900"/>
    </row>
    <row r="68" spans="1:7">
      <c r="A68" s="903" t="s">
        <v>690</v>
      </c>
      <c r="B68" s="903" t="s">
        <v>2450</v>
      </c>
      <c r="C68" s="903" t="s">
        <v>1276</v>
      </c>
      <c r="D68" s="900"/>
      <c r="E68" s="900"/>
      <c r="F68" s="900"/>
      <c r="G68" s="900"/>
    </row>
    <row r="69" spans="1:7">
      <c r="A69" s="903" t="s">
        <v>2258</v>
      </c>
      <c r="B69" s="903" t="s">
        <v>2259</v>
      </c>
      <c r="C69" s="903" t="s">
        <v>1272</v>
      </c>
      <c r="D69" s="900"/>
      <c r="E69" s="900"/>
      <c r="F69" s="900"/>
      <c r="G69" s="900"/>
    </row>
    <row r="70" spans="1:7">
      <c r="A70" s="903" t="s">
        <v>2263</v>
      </c>
      <c r="B70" s="903" t="s">
        <v>2264</v>
      </c>
      <c r="C70" s="903" t="s">
        <v>1326</v>
      </c>
      <c r="D70" s="900"/>
      <c r="E70" s="900"/>
      <c r="F70" s="900"/>
      <c r="G70" s="900"/>
    </row>
    <row r="71" spans="1:7">
      <c r="A71" s="903" t="s">
        <v>2265</v>
      </c>
      <c r="B71" s="903" t="s">
        <v>2266</v>
      </c>
      <c r="C71" s="903" t="s">
        <v>893</v>
      </c>
      <c r="D71" s="900"/>
      <c r="E71" s="900"/>
      <c r="F71" s="900"/>
      <c r="G71" s="900"/>
    </row>
    <row r="72" spans="1:7">
      <c r="A72" s="903" t="s">
        <v>522</v>
      </c>
      <c r="B72" s="903" t="s">
        <v>2267</v>
      </c>
      <c r="C72" s="903" t="s">
        <v>1311</v>
      </c>
      <c r="D72" s="900"/>
      <c r="E72" s="900"/>
      <c r="F72" s="900"/>
      <c r="G72" s="900"/>
    </row>
    <row r="73" spans="1:7">
      <c r="A73" s="903" t="s">
        <v>2451</v>
      </c>
      <c r="B73" s="903" t="s">
        <v>2452</v>
      </c>
      <c r="C73" s="903" t="s">
        <v>1134</v>
      </c>
      <c r="D73" s="900"/>
      <c r="E73" s="900"/>
      <c r="F73" s="900"/>
      <c r="G73" s="900"/>
    </row>
    <row r="74" spans="1:7">
      <c r="A74" s="903" t="s">
        <v>1290</v>
      </c>
      <c r="B74" s="903" t="s">
        <v>1288</v>
      </c>
      <c r="C74" s="903" t="s">
        <v>1289</v>
      </c>
      <c r="D74" s="900"/>
      <c r="E74" s="900"/>
      <c r="F74" s="900"/>
      <c r="G74" s="900"/>
    </row>
    <row r="75" spans="1:7">
      <c r="A75" s="902" t="s">
        <v>2268</v>
      </c>
      <c r="B75" s="902"/>
      <c r="C75" s="902"/>
      <c r="D75" s="900"/>
      <c r="E75" s="900"/>
      <c r="F75" s="900"/>
      <c r="G75" s="900"/>
    </row>
    <row r="76" spans="1:7">
      <c r="A76" s="903" t="s">
        <v>979</v>
      </c>
      <c r="B76" s="903" t="s">
        <v>2453</v>
      </c>
      <c r="C76" s="903" t="s">
        <v>978</v>
      </c>
      <c r="D76" s="900"/>
      <c r="E76" s="900"/>
      <c r="F76" s="900"/>
      <c r="G76" s="900"/>
    </row>
    <row r="77" spans="1:7">
      <c r="A77" s="903" t="s">
        <v>750</v>
      </c>
      <c r="B77" s="903" t="s">
        <v>2269</v>
      </c>
      <c r="C77" s="903" t="s">
        <v>976</v>
      </c>
      <c r="D77" s="900"/>
      <c r="E77" s="900"/>
      <c r="F77" s="900"/>
      <c r="G77" s="900"/>
    </row>
    <row r="78" spans="1:7">
      <c r="A78" s="903" t="s">
        <v>2454</v>
      </c>
      <c r="B78" s="903" t="s">
        <v>2455</v>
      </c>
      <c r="C78" s="903" t="s">
        <v>1202</v>
      </c>
      <c r="D78" s="900"/>
      <c r="E78" s="900"/>
      <c r="F78" s="900"/>
      <c r="G78" s="900"/>
    </row>
    <row r="79" spans="1:7">
      <c r="A79" s="903" t="s">
        <v>333</v>
      </c>
      <c r="B79" s="903" t="s">
        <v>2270</v>
      </c>
      <c r="C79" s="903" t="s">
        <v>1082</v>
      </c>
      <c r="D79" s="900"/>
      <c r="E79" s="900"/>
      <c r="F79" s="900"/>
      <c r="G79" s="900"/>
    </row>
    <row r="80" spans="1:7">
      <c r="A80" s="903" t="s">
        <v>227</v>
      </c>
      <c r="B80" s="903" t="s">
        <v>2271</v>
      </c>
      <c r="C80" s="903" t="s">
        <v>970</v>
      </c>
      <c r="D80" s="900"/>
      <c r="E80" s="900"/>
      <c r="F80" s="900"/>
      <c r="G80" s="900"/>
    </row>
    <row r="81" spans="1:7">
      <c r="A81" s="903" t="s">
        <v>2456</v>
      </c>
      <c r="B81" s="903" t="s">
        <v>2457</v>
      </c>
      <c r="C81" s="903" t="s">
        <v>2458</v>
      </c>
      <c r="D81" s="900"/>
      <c r="E81" s="900"/>
      <c r="F81" s="900"/>
      <c r="G81" s="900"/>
    </row>
    <row r="82" spans="1:7">
      <c r="A82" s="903" t="s">
        <v>654</v>
      </c>
      <c r="B82" s="903" t="s">
        <v>2272</v>
      </c>
      <c r="C82" s="903" t="s">
        <v>1007</v>
      </c>
      <c r="D82" s="900"/>
      <c r="E82" s="900"/>
      <c r="F82" s="900"/>
      <c r="G82" s="900"/>
    </row>
    <row r="83" spans="1:7">
      <c r="A83" s="903" t="s">
        <v>2273</v>
      </c>
      <c r="B83" s="903" t="s">
        <v>2274</v>
      </c>
      <c r="C83" s="903" t="s">
        <v>927</v>
      </c>
      <c r="D83" s="900"/>
      <c r="E83" s="900"/>
      <c r="F83" s="900"/>
      <c r="G83" s="900"/>
    </row>
    <row r="84" spans="1:7">
      <c r="A84" s="903" t="s">
        <v>2459</v>
      </c>
      <c r="B84" s="903" t="s">
        <v>2460</v>
      </c>
      <c r="C84" s="903" t="s">
        <v>960</v>
      </c>
      <c r="D84" s="900"/>
      <c r="E84" s="900"/>
      <c r="F84" s="900"/>
      <c r="G84" s="900"/>
    </row>
    <row r="85" spans="1:7">
      <c r="A85" s="903" t="s">
        <v>2275</v>
      </c>
      <c r="B85" s="903" t="s">
        <v>877</v>
      </c>
      <c r="C85" s="903" t="s">
        <v>878</v>
      </c>
      <c r="D85" s="900"/>
      <c r="E85" s="900"/>
      <c r="F85" s="900"/>
      <c r="G85" s="900"/>
    </row>
    <row r="86" spans="1:7">
      <c r="A86" s="910" t="s">
        <v>2276</v>
      </c>
      <c r="B86" s="910" t="s">
        <v>2277</v>
      </c>
      <c r="C86" s="910" t="s">
        <v>1211</v>
      </c>
      <c r="D86" s="900" t="s">
        <v>1825</v>
      </c>
      <c r="E86" s="900"/>
      <c r="F86" s="900"/>
      <c r="G86" s="900"/>
    </row>
    <row r="87" spans="1:7">
      <c r="A87" s="903" t="s">
        <v>2278</v>
      </c>
      <c r="B87" s="903" t="s">
        <v>2279</v>
      </c>
      <c r="C87" s="903" t="s">
        <v>1145</v>
      </c>
      <c r="D87" s="900"/>
      <c r="E87" s="900"/>
      <c r="F87" s="900"/>
      <c r="G87" s="900"/>
    </row>
    <row r="88" spans="1:7">
      <c r="A88" s="903" t="s">
        <v>2461</v>
      </c>
      <c r="B88" s="903" t="s">
        <v>2462</v>
      </c>
      <c r="C88" s="903" t="s">
        <v>1150</v>
      </c>
      <c r="D88" s="900"/>
      <c r="E88" s="900"/>
      <c r="F88" s="900"/>
      <c r="G88" s="900"/>
    </row>
    <row r="89" spans="1:7">
      <c r="A89" s="903" t="s">
        <v>2463</v>
      </c>
      <c r="B89" s="903" t="s">
        <v>965</v>
      </c>
      <c r="C89" s="903" t="s">
        <v>966</v>
      </c>
      <c r="D89" s="900"/>
      <c r="E89" s="900"/>
      <c r="F89" s="900"/>
      <c r="G89" s="900"/>
    </row>
    <row r="90" spans="1:7">
      <c r="A90" s="903" t="s">
        <v>2280</v>
      </c>
      <c r="B90" s="903" t="s">
        <v>2281</v>
      </c>
      <c r="C90" s="903" t="s">
        <v>957</v>
      </c>
      <c r="D90" s="900"/>
      <c r="E90" s="900"/>
      <c r="F90" s="900"/>
      <c r="G90" s="900"/>
    </row>
    <row r="91" spans="1:7">
      <c r="A91" s="903" t="s">
        <v>516</v>
      </c>
      <c r="B91" s="903" t="s">
        <v>2464</v>
      </c>
      <c r="C91" s="903" t="s">
        <v>968</v>
      </c>
      <c r="D91" s="900"/>
      <c r="E91" s="900"/>
      <c r="F91" s="900"/>
      <c r="G91" s="900"/>
    </row>
    <row r="92" spans="1:7">
      <c r="A92" s="903" t="s">
        <v>2465</v>
      </c>
      <c r="B92" s="903" t="s">
        <v>2466</v>
      </c>
      <c r="C92" s="903" t="s">
        <v>876</v>
      </c>
      <c r="D92" s="900"/>
      <c r="E92" s="900"/>
      <c r="F92" s="900"/>
      <c r="G92" s="900"/>
    </row>
    <row r="93" spans="1:7">
      <c r="A93" s="903" t="s">
        <v>226</v>
      </c>
      <c r="B93" s="903" t="s">
        <v>2282</v>
      </c>
      <c r="C93" s="903" t="s">
        <v>972</v>
      </c>
      <c r="D93" s="900"/>
      <c r="E93" s="900"/>
      <c r="F93" s="900"/>
      <c r="G93" s="900"/>
    </row>
    <row r="94" spans="1:7">
      <c r="A94" s="903" t="s">
        <v>2283</v>
      </c>
      <c r="B94" s="903" t="s">
        <v>2284</v>
      </c>
      <c r="C94" s="903" t="s">
        <v>935</v>
      </c>
      <c r="D94" s="900"/>
      <c r="E94" s="900"/>
      <c r="F94" s="900"/>
      <c r="G94" s="900"/>
    </row>
    <row r="95" spans="1:7">
      <c r="A95" s="903" t="s">
        <v>2285</v>
      </c>
      <c r="B95" s="903" t="s">
        <v>2286</v>
      </c>
      <c r="C95" s="903" t="s">
        <v>974</v>
      </c>
      <c r="D95" s="900"/>
      <c r="E95" s="900"/>
      <c r="F95" s="900"/>
      <c r="G95" s="900"/>
    </row>
    <row r="96" spans="1:7">
      <c r="A96" s="903" t="s">
        <v>2287</v>
      </c>
      <c r="B96" s="903" t="s">
        <v>2288</v>
      </c>
      <c r="C96" s="903" t="s">
        <v>898</v>
      </c>
      <c r="D96" s="900"/>
      <c r="E96" s="900"/>
      <c r="F96" s="900"/>
      <c r="G96" s="900"/>
    </row>
    <row r="97" spans="1:7">
      <c r="A97" s="910" t="s">
        <v>1264</v>
      </c>
      <c r="B97" s="910" t="s">
        <v>2467</v>
      </c>
      <c r="C97" s="910" t="s">
        <v>1263</v>
      </c>
      <c r="D97" s="900" t="s">
        <v>1825</v>
      </c>
      <c r="E97" s="900"/>
      <c r="F97" s="900"/>
      <c r="G97" s="900"/>
    </row>
    <row r="98" spans="1:7">
      <c r="A98" s="911" t="s">
        <v>2468</v>
      </c>
      <c r="B98" s="911" t="s">
        <v>2469</v>
      </c>
      <c r="C98" s="911" t="s">
        <v>1292</v>
      </c>
      <c r="D98" s="900" t="s">
        <v>1825</v>
      </c>
      <c r="E98" s="900"/>
      <c r="F98" s="900"/>
      <c r="G98" s="900"/>
    </row>
    <row r="99" spans="1:7">
      <c r="A99" s="903" t="s">
        <v>2470</v>
      </c>
      <c r="B99" s="903" t="s">
        <v>2471</v>
      </c>
      <c r="C99" s="903" t="s">
        <v>1132</v>
      </c>
      <c r="D99" s="900"/>
      <c r="E99" s="900"/>
      <c r="F99" s="900"/>
      <c r="G99" s="900"/>
    </row>
    <row r="100" spans="1:7">
      <c r="A100" s="903" t="s">
        <v>717</v>
      </c>
      <c r="B100" s="903" t="s">
        <v>2289</v>
      </c>
      <c r="C100" s="903" t="s">
        <v>964</v>
      </c>
      <c r="D100" s="900"/>
      <c r="E100" s="900"/>
      <c r="F100" s="900"/>
      <c r="G100" s="900"/>
    </row>
    <row r="101" spans="1:7">
      <c r="A101" s="903" t="s">
        <v>2290</v>
      </c>
      <c r="B101" s="903" t="s">
        <v>2291</v>
      </c>
      <c r="C101" s="903" t="s">
        <v>1136</v>
      </c>
      <c r="D101" s="900"/>
      <c r="E101" s="900"/>
      <c r="F101" s="900"/>
      <c r="G101" s="900"/>
    </row>
    <row r="102" spans="1:7">
      <c r="A102" s="902" t="s">
        <v>2292</v>
      </c>
      <c r="B102" s="902"/>
      <c r="C102" s="902"/>
      <c r="D102" s="900"/>
      <c r="E102" s="900"/>
      <c r="F102" s="900"/>
      <c r="G102" s="900"/>
    </row>
    <row r="103" spans="1:7">
      <c r="A103" s="903" t="s">
        <v>510</v>
      </c>
      <c r="B103" s="903" t="s">
        <v>2472</v>
      </c>
      <c r="C103" s="903" t="s">
        <v>981</v>
      </c>
      <c r="D103" s="900"/>
      <c r="E103" s="900"/>
      <c r="F103" s="900"/>
      <c r="G103" s="900"/>
    </row>
    <row r="104" spans="1:7">
      <c r="A104" s="903" t="s">
        <v>752</v>
      </c>
      <c r="B104" s="903" t="s">
        <v>2293</v>
      </c>
      <c r="C104" s="903" t="s">
        <v>993</v>
      </c>
      <c r="D104" s="900"/>
      <c r="E104" s="900"/>
      <c r="F104" s="900"/>
      <c r="G104" s="900"/>
    </row>
    <row r="105" spans="1:7">
      <c r="A105" s="903" t="s">
        <v>1002</v>
      </c>
      <c r="B105" s="903" t="s">
        <v>2473</v>
      </c>
      <c r="C105" s="903" t="s">
        <v>1001</v>
      </c>
      <c r="D105" s="900"/>
      <c r="E105" s="900"/>
      <c r="F105" s="900"/>
      <c r="G105" s="900"/>
    </row>
    <row r="106" spans="1:7">
      <c r="A106" s="903" t="s">
        <v>374</v>
      </c>
      <c r="B106" s="903" t="s">
        <v>2474</v>
      </c>
      <c r="C106" s="903" t="s">
        <v>883</v>
      </c>
      <c r="D106" s="900"/>
      <c r="E106" s="900"/>
      <c r="F106" s="900"/>
      <c r="G106" s="900"/>
    </row>
    <row r="107" spans="1:7">
      <c r="A107" s="903" t="s">
        <v>2475</v>
      </c>
      <c r="B107" s="903" t="s">
        <v>2476</v>
      </c>
      <c r="C107" s="903" t="s">
        <v>1206</v>
      </c>
      <c r="D107" s="900"/>
      <c r="E107" s="900"/>
      <c r="F107" s="900"/>
      <c r="G107" s="900"/>
    </row>
    <row r="108" spans="1:7">
      <c r="A108" s="903" t="s">
        <v>327</v>
      </c>
      <c r="B108" s="903" t="s">
        <v>2294</v>
      </c>
      <c r="C108" s="903" t="s">
        <v>1204</v>
      </c>
      <c r="D108" s="900"/>
      <c r="E108" s="900"/>
      <c r="F108" s="900"/>
      <c r="G108" s="900"/>
    </row>
    <row r="109" spans="1:7">
      <c r="A109" s="903" t="s">
        <v>394</v>
      </c>
      <c r="B109" s="903" t="s">
        <v>2295</v>
      </c>
      <c r="C109" s="903" t="s">
        <v>1030</v>
      </c>
      <c r="D109" s="900"/>
      <c r="E109" s="900"/>
      <c r="F109" s="900"/>
      <c r="G109" s="900"/>
    </row>
    <row r="110" spans="1:7">
      <c r="A110" s="903" t="s">
        <v>532</v>
      </c>
      <c r="B110" s="903" t="s">
        <v>1212</v>
      </c>
      <c r="C110" s="903" t="s">
        <v>1011</v>
      </c>
      <c r="D110" s="900"/>
      <c r="E110" s="900"/>
      <c r="F110" s="900"/>
      <c r="G110" s="900"/>
    </row>
    <row r="111" spans="1:7">
      <c r="A111" s="903" t="s">
        <v>360</v>
      </c>
      <c r="B111" s="903" t="s">
        <v>2477</v>
      </c>
      <c r="C111" s="903" t="s">
        <v>872</v>
      </c>
      <c r="D111" s="900"/>
      <c r="E111" s="900"/>
      <c r="F111" s="900"/>
      <c r="G111" s="900"/>
    </row>
    <row r="112" spans="1:7">
      <c r="A112" s="903" t="s">
        <v>1026</v>
      </c>
      <c r="B112" s="903" t="s">
        <v>2478</v>
      </c>
      <c r="C112" s="903" t="s">
        <v>1025</v>
      </c>
      <c r="D112" s="900"/>
      <c r="E112" s="900"/>
      <c r="F112" s="900"/>
      <c r="G112" s="900"/>
    </row>
    <row r="113" spans="1:7">
      <c r="A113" s="903" t="s">
        <v>1021</v>
      </c>
      <c r="B113" s="903" t="s">
        <v>2479</v>
      </c>
      <c r="C113" s="903" t="s">
        <v>1020</v>
      </c>
      <c r="D113" s="900"/>
      <c r="E113" s="900"/>
      <c r="F113" s="900"/>
      <c r="G113" s="900"/>
    </row>
    <row r="114" spans="1:7">
      <c r="A114" s="903" t="s">
        <v>2480</v>
      </c>
      <c r="B114" s="903" t="s">
        <v>2481</v>
      </c>
      <c r="C114" s="903" t="s">
        <v>1013</v>
      </c>
      <c r="D114" s="900"/>
      <c r="E114" s="900"/>
      <c r="F114" s="900"/>
      <c r="G114" s="900"/>
    </row>
    <row r="115" spans="1:7">
      <c r="A115" s="903" t="s">
        <v>2296</v>
      </c>
      <c r="B115" s="903" t="s">
        <v>2297</v>
      </c>
      <c r="C115" s="903" t="s">
        <v>1213</v>
      </c>
      <c r="D115" s="900"/>
      <c r="E115" s="900"/>
      <c r="F115" s="900"/>
      <c r="G115" s="900"/>
    </row>
    <row r="116" spans="1:7">
      <c r="A116" s="903" t="s">
        <v>2482</v>
      </c>
      <c r="B116" s="903" t="s">
        <v>2483</v>
      </c>
      <c r="C116" s="903" t="s">
        <v>1079</v>
      </c>
      <c r="D116" s="900"/>
      <c r="E116" s="900"/>
      <c r="F116" s="900"/>
      <c r="G116" s="900"/>
    </row>
    <row r="117" spans="1:7">
      <c r="A117" s="903" t="s">
        <v>2484</v>
      </c>
      <c r="B117" s="903" t="s">
        <v>2485</v>
      </c>
      <c r="C117" s="903" t="s">
        <v>1097</v>
      </c>
      <c r="D117" s="900"/>
      <c r="E117" s="900"/>
      <c r="F117" s="900"/>
      <c r="G117" s="900"/>
    </row>
    <row r="118" spans="1:7">
      <c r="A118" s="903" t="s">
        <v>2298</v>
      </c>
      <c r="B118" s="903" t="s">
        <v>2299</v>
      </c>
      <c r="C118" s="903" t="s">
        <v>1053</v>
      </c>
      <c r="D118" s="900"/>
      <c r="E118" s="900"/>
      <c r="F118" s="900"/>
      <c r="G118" s="900"/>
    </row>
    <row r="119" spans="1:7">
      <c r="A119" s="903" t="s">
        <v>356</v>
      </c>
      <c r="B119" s="903" t="s">
        <v>2300</v>
      </c>
      <c r="C119" s="903" t="s">
        <v>1062</v>
      </c>
      <c r="D119" s="900"/>
      <c r="E119" s="900"/>
      <c r="F119" s="900"/>
      <c r="G119" s="900"/>
    </row>
    <row r="120" spans="1:7">
      <c r="A120" s="903" t="s">
        <v>2486</v>
      </c>
      <c r="B120" s="903" t="s">
        <v>1119</v>
      </c>
      <c r="C120" s="903" t="s">
        <v>1120</v>
      </c>
      <c r="D120" s="900"/>
      <c r="E120" s="900"/>
      <c r="F120" s="900"/>
      <c r="G120" s="900"/>
    </row>
    <row r="121" spans="1:7">
      <c r="A121" s="903" t="s">
        <v>572</v>
      </c>
      <c r="B121" s="903" t="s">
        <v>2487</v>
      </c>
      <c r="C121" s="903" t="s">
        <v>1138</v>
      </c>
      <c r="D121" s="900"/>
      <c r="E121" s="900"/>
      <c r="F121" s="900"/>
      <c r="G121" s="900"/>
    </row>
    <row r="122" spans="1:7">
      <c r="A122" s="903" t="s">
        <v>1184</v>
      </c>
      <c r="B122" s="903" t="s">
        <v>2488</v>
      </c>
      <c r="C122" s="903" t="s">
        <v>1183</v>
      </c>
      <c r="D122" s="900"/>
      <c r="E122" s="900"/>
      <c r="F122" s="900"/>
      <c r="G122" s="900"/>
    </row>
    <row r="123" spans="1:7">
      <c r="A123" s="903" t="s">
        <v>2301</v>
      </c>
      <c r="B123" s="903" t="s">
        <v>2302</v>
      </c>
      <c r="C123" s="903" t="s">
        <v>1125</v>
      </c>
      <c r="D123" s="900"/>
      <c r="E123" s="900"/>
      <c r="F123" s="900"/>
      <c r="G123" s="900"/>
    </row>
    <row r="124" spans="1:7">
      <c r="A124" s="903" t="s">
        <v>1148</v>
      </c>
      <c r="B124" s="903" t="s">
        <v>2489</v>
      </c>
      <c r="C124" s="903" t="s">
        <v>1147</v>
      </c>
      <c r="D124" s="900"/>
      <c r="E124" s="900"/>
      <c r="F124" s="900"/>
      <c r="G124" s="900"/>
    </row>
    <row r="125" spans="1:7">
      <c r="A125" s="903" t="s">
        <v>2490</v>
      </c>
      <c r="B125" s="903" t="s">
        <v>2491</v>
      </c>
      <c r="C125" s="903" t="s">
        <v>874</v>
      </c>
      <c r="D125" s="900"/>
      <c r="E125" s="900"/>
      <c r="F125" s="900"/>
      <c r="G125" s="900"/>
    </row>
    <row r="126" spans="1:7">
      <c r="A126" s="903" t="s">
        <v>2492</v>
      </c>
      <c r="B126" s="903" t="s">
        <v>2493</v>
      </c>
      <c r="C126" s="903" t="s">
        <v>908</v>
      </c>
      <c r="D126" s="900"/>
      <c r="E126" s="900"/>
      <c r="F126" s="900"/>
      <c r="G126" s="900"/>
    </row>
    <row r="127" spans="1:7">
      <c r="A127" s="903" t="s">
        <v>2494</v>
      </c>
      <c r="B127" s="903" t="s">
        <v>2495</v>
      </c>
      <c r="C127" s="903" t="s">
        <v>913</v>
      </c>
      <c r="D127" s="900"/>
      <c r="E127" s="900"/>
      <c r="F127" s="900"/>
      <c r="G127" s="900"/>
    </row>
    <row r="128" spans="1:7">
      <c r="A128" s="903" t="s">
        <v>2303</v>
      </c>
      <c r="B128" s="903" t="s">
        <v>2304</v>
      </c>
      <c r="C128" s="903" t="s">
        <v>931</v>
      </c>
      <c r="D128" s="900"/>
      <c r="E128" s="900"/>
      <c r="F128" s="900"/>
      <c r="G128" s="900"/>
    </row>
    <row r="129" spans="1:7">
      <c r="A129" s="903" t="s">
        <v>2496</v>
      </c>
      <c r="B129" s="903" t="s">
        <v>1158</v>
      </c>
      <c r="C129" s="903" t="s">
        <v>1159</v>
      </c>
      <c r="D129" s="900"/>
      <c r="E129" s="900"/>
      <c r="F129" s="900"/>
      <c r="G129" s="900"/>
    </row>
    <row r="130" spans="1:7">
      <c r="A130" s="903" t="s">
        <v>2305</v>
      </c>
      <c r="B130" s="903" t="s">
        <v>2306</v>
      </c>
      <c r="C130" s="903" t="s">
        <v>1209</v>
      </c>
      <c r="D130" s="900"/>
      <c r="E130" s="900"/>
      <c r="F130" s="900"/>
      <c r="G130" s="900"/>
    </row>
    <row r="131" spans="1:7">
      <c r="A131" s="903" t="s">
        <v>2497</v>
      </c>
      <c r="B131" s="903" t="s">
        <v>1177</v>
      </c>
      <c r="C131" s="903" t="s">
        <v>1178</v>
      </c>
      <c r="D131" s="900"/>
      <c r="E131" s="900"/>
      <c r="F131" s="900"/>
      <c r="G131" s="900"/>
    </row>
    <row r="132" spans="1:7">
      <c r="A132" s="903" t="s">
        <v>2498</v>
      </c>
      <c r="B132" s="903" t="s">
        <v>2499</v>
      </c>
      <c r="C132" s="903" t="s">
        <v>1196</v>
      </c>
      <c r="D132" s="900"/>
      <c r="E132" s="900"/>
      <c r="F132" s="900"/>
      <c r="G132" s="900"/>
    </row>
    <row r="133" spans="1:7">
      <c r="A133" s="903" t="s">
        <v>2500</v>
      </c>
      <c r="B133" s="903" t="s">
        <v>2501</v>
      </c>
      <c r="C133" s="903"/>
      <c r="D133" s="900"/>
      <c r="E133" s="900"/>
      <c r="F133" s="900"/>
      <c r="G133" s="900"/>
    </row>
    <row r="134" spans="1:7">
      <c r="A134" s="903" t="s">
        <v>2307</v>
      </c>
      <c r="B134" s="903" t="s">
        <v>2308</v>
      </c>
      <c r="C134" s="903" t="s">
        <v>1084</v>
      </c>
      <c r="D134" s="900"/>
      <c r="E134" s="900"/>
      <c r="F134" s="900"/>
      <c r="G134" s="900"/>
    </row>
    <row r="135" spans="1:7">
      <c r="A135" s="903" t="s">
        <v>625</v>
      </c>
      <c r="B135" s="903" t="s">
        <v>2502</v>
      </c>
      <c r="C135" s="903" t="s">
        <v>1227</v>
      </c>
      <c r="D135" s="900"/>
      <c r="E135" s="900"/>
      <c r="F135" s="900"/>
      <c r="G135" s="900"/>
    </row>
    <row r="136" spans="1:7">
      <c r="A136" s="903" t="s">
        <v>414</v>
      </c>
      <c r="B136" s="903" t="s">
        <v>2309</v>
      </c>
      <c r="C136" s="903" t="s">
        <v>937</v>
      </c>
      <c r="D136" s="900"/>
      <c r="E136" s="900"/>
      <c r="F136" s="900"/>
      <c r="G136" s="900"/>
    </row>
    <row r="137" spans="1:7">
      <c r="A137" s="903" t="s">
        <v>2503</v>
      </c>
      <c r="B137" s="903" t="s">
        <v>2504</v>
      </c>
      <c r="C137" s="903" t="s">
        <v>1259</v>
      </c>
      <c r="D137" s="900"/>
      <c r="E137" s="900"/>
      <c r="F137" s="900"/>
      <c r="G137" s="900"/>
    </row>
    <row r="138" spans="1:7">
      <c r="A138" s="903" t="s">
        <v>2310</v>
      </c>
      <c r="B138" s="903" t="s">
        <v>2311</v>
      </c>
      <c r="C138" s="903" t="s">
        <v>1113</v>
      </c>
      <c r="D138" s="900"/>
      <c r="E138" s="900"/>
      <c r="F138" s="900"/>
      <c r="G138" s="900"/>
    </row>
    <row r="139" spans="1:7">
      <c r="A139" s="903" t="s">
        <v>2312</v>
      </c>
      <c r="B139" s="903" t="s">
        <v>2313</v>
      </c>
      <c r="C139" s="903" t="s">
        <v>1287</v>
      </c>
      <c r="D139" s="900"/>
      <c r="E139" s="900"/>
      <c r="F139" s="900"/>
      <c r="G139" s="900"/>
    </row>
    <row r="140" spans="1:7">
      <c r="A140" s="903" t="s">
        <v>2314</v>
      </c>
      <c r="B140" s="903" t="s">
        <v>2315</v>
      </c>
      <c r="C140" s="903" t="s">
        <v>1280</v>
      </c>
      <c r="D140" s="900"/>
      <c r="E140" s="900"/>
      <c r="F140" s="900"/>
      <c r="G140" s="900"/>
    </row>
    <row r="141" spans="1:7">
      <c r="A141" s="903" t="s">
        <v>2316</v>
      </c>
      <c r="B141" s="903" t="s">
        <v>2317</v>
      </c>
      <c r="C141" s="903" t="s">
        <v>1282</v>
      </c>
      <c r="D141" s="900"/>
      <c r="E141" s="900"/>
      <c r="F141" s="900"/>
      <c r="G141" s="900"/>
    </row>
    <row r="142" spans="1:7">
      <c r="A142" s="903" t="s">
        <v>646</v>
      </c>
      <c r="B142" s="903" t="s">
        <v>2505</v>
      </c>
      <c r="C142" s="903" t="s">
        <v>1285</v>
      </c>
      <c r="D142" s="900"/>
      <c r="E142" s="900"/>
      <c r="F142" s="900"/>
      <c r="G142" s="900"/>
    </row>
    <row r="143" spans="1:7">
      <c r="A143" s="903" t="s">
        <v>2506</v>
      </c>
      <c r="B143" s="903" t="s">
        <v>2507</v>
      </c>
      <c r="C143" s="903" t="s">
        <v>995</v>
      </c>
      <c r="D143" s="900"/>
      <c r="E143" s="900"/>
      <c r="F143" s="900"/>
      <c r="G143" s="900"/>
    </row>
    <row r="144" spans="1:7">
      <c r="A144" s="903" t="s">
        <v>2318</v>
      </c>
      <c r="B144" s="903" t="s">
        <v>2319</v>
      </c>
      <c r="C144" s="903" t="s">
        <v>1051</v>
      </c>
      <c r="D144" s="900"/>
      <c r="E144" s="900"/>
      <c r="F144" s="900"/>
      <c r="G144" s="900"/>
    </row>
    <row r="145" spans="1:7">
      <c r="A145" s="902" t="s">
        <v>2320</v>
      </c>
      <c r="B145" s="902"/>
      <c r="C145" s="902"/>
      <c r="D145" s="900"/>
      <c r="E145" s="900"/>
      <c r="F145" s="900"/>
      <c r="G145" s="900"/>
    </row>
    <row r="146" spans="1:7">
      <c r="A146" s="903" t="s">
        <v>384</v>
      </c>
      <c r="B146" s="903" t="s">
        <v>2508</v>
      </c>
      <c r="C146" s="903" t="s">
        <v>983</v>
      </c>
      <c r="D146" s="900"/>
      <c r="E146" s="900"/>
      <c r="F146" s="900"/>
      <c r="G146" s="900"/>
    </row>
    <row r="147" spans="1:7">
      <c r="A147" s="903" t="s">
        <v>2509</v>
      </c>
      <c r="B147" s="903" t="s">
        <v>2510</v>
      </c>
      <c r="C147" s="903" t="s">
        <v>1090</v>
      </c>
      <c r="D147" s="900"/>
      <c r="E147" s="900"/>
      <c r="F147" s="900"/>
      <c r="G147" s="900"/>
    </row>
    <row r="148" spans="1:7">
      <c r="A148" s="903" t="s">
        <v>2511</v>
      </c>
      <c r="B148" s="903" t="s">
        <v>2512</v>
      </c>
      <c r="C148" s="903" t="s">
        <v>985</v>
      </c>
      <c r="D148" s="900"/>
      <c r="E148" s="900"/>
      <c r="F148" s="900"/>
      <c r="G148" s="900"/>
    </row>
    <row r="149" spans="1:7">
      <c r="A149" s="903" t="s">
        <v>2513</v>
      </c>
      <c r="B149" s="903" t="s">
        <v>2514</v>
      </c>
      <c r="C149" s="903" t="s">
        <v>1015</v>
      </c>
      <c r="D149" s="900"/>
      <c r="E149" s="900"/>
      <c r="F149" s="900"/>
      <c r="G149" s="900"/>
    </row>
    <row r="150" spans="1:7">
      <c r="A150" s="903" t="s">
        <v>2515</v>
      </c>
      <c r="B150" s="903" t="s">
        <v>2516</v>
      </c>
      <c r="C150" s="903" t="s">
        <v>1127</v>
      </c>
      <c r="D150" s="900"/>
      <c r="E150" s="900"/>
      <c r="F150" s="900"/>
      <c r="G150" s="900"/>
    </row>
    <row r="151" spans="1:7">
      <c r="A151" s="903" t="s">
        <v>2517</v>
      </c>
      <c r="B151" s="903" t="s">
        <v>2518</v>
      </c>
      <c r="C151" s="903" t="s">
        <v>1028</v>
      </c>
      <c r="D151" s="900"/>
      <c r="E151" s="900"/>
      <c r="F151" s="900"/>
      <c r="G151" s="900"/>
    </row>
    <row r="152" spans="1:7">
      <c r="A152" s="903" t="s">
        <v>2519</v>
      </c>
      <c r="B152" s="903" t="s">
        <v>2520</v>
      </c>
      <c r="C152" s="903" t="s">
        <v>1032</v>
      </c>
      <c r="D152" s="900"/>
      <c r="E152" s="900"/>
      <c r="F152" s="900"/>
      <c r="G152" s="900"/>
    </row>
    <row r="153" spans="1:7">
      <c r="A153" s="903" t="s">
        <v>2521</v>
      </c>
      <c r="B153" s="903" t="s">
        <v>2522</v>
      </c>
      <c r="C153" s="903" t="s">
        <v>1035</v>
      </c>
      <c r="D153" s="900"/>
      <c r="E153" s="900"/>
      <c r="F153" s="900"/>
      <c r="G153" s="900"/>
    </row>
    <row r="154" spans="1:7">
      <c r="A154" s="903" t="s">
        <v>633</v>
      </c>
      <c r="B154" s="903" t="s">
        <v>2523</v>
      </c>
      <c r="C154" s="903" t="s">
        <v>1270</v>
      </c>
      <c r="D154" s="900"/>
      <c r="E154" s="900"/>
      <c r="F154" s="900"/>
      <c r="G154" s="900"/>
    </row>
    <row r="155" spans="1:7">
      <c r="A155" s="903" t="s">
        <v>339</v>
      </c>
      <c r="B155" s="903" t="s">
        <v>2524</v>
      </c>
      <c r="C155" s="903" t="s">
        <v>1088</v>
      </c>
      <c r="D155" s="900"/>
      <c r="E155" s="900"/>
      <c r="F155" s="900"/>
      <c r="G155" s="900"/>
    </row>
    <row r="156" spans="1:7">
      <c r="A156" s="903" t="s">
        <v>2525</v>
      </c>
      <c r="B156" s="903" t="s">
        <v>2526</v>
      </c>
      <c r="C156" s="903" t="s">
        <v>1042</v>
      </c>
      <c r="D156" s="900"/>
      <c r="E156" s="900"/>
      <c r="F156" s="900"/>
      <c r="G156" s="900"/>
    </row>
    <row r="157" spans="1:7">
      <c r="A157" s="903" t="s">
        <v>480</v>
      </c>
      <c r="B157" s="903" t="s">
        <v>2527</v>
      </c>
      <c r="C157" s="903" t="s">
        <v>1101</v>
      </c>
      <c r="D157" s="900"/>
      <c r="E157" s="900"/>
      <c r="F157" s="900"/>
      <c r="G157" s="900"/>
    </row>
    <row r="158" spans="1:7">
      <c r="A158" s="903" t="s">
        <v>1058</v>
      </c>
      <c r="B158" s="903" t="s">
        <v>1059</v>
      </c>
      <c r="C158" s="903" t="s">
        <v>1057</v>
      </c>
      <c r="D158" s="900"/>
      <c r="E158" s="900"/>
      <c r="F158" s="900"/>
      <c r="G158" s="900"/>
    </row>
    <row r="159" spans="1:7">
      <c r="A159" s="903" t="s">
        <v>680</v>
      </c>
      <c r="B159" s="903" t="s">
        <v>2528</v>
      </c>
      <c r="C159" s="903" t="s">
        <v>1060</v>
      </c>
      <c r="D159" s="900"/>
      <c r="E159" s="900"/>
      <c r="F159" s="900"/>
      <c r="G159" s="900"/>
    </row>
    <row r="160" spans="1:7">
      <c r="A160" s="903" t="s">
        <v>1073</v>
      </c>
      <c r="B160" s="903" t="s">
        <v>2529</v>
      </c>
      <c r="C160" s="903" t="s">
        <v>1072</v>
      </c>
      <c r="D160" s="900"/>
      <c r="E160" s="900"/>
      <c r="F160" s="900"/>
      <c r="G160" s="900"/>
    </row>
    <row r="161" spans="1:7">
      <c r="A161" s="903" t="s">
        <v>2321</v>
      </c>
      <c r="B161" s="903" t="s">
        <v>2322</v>
      </c>
      <c r="C161" s="903" t="s">
        <v>1103</v>
      </c>
      <c r="D161" s="900"/>
      <c r="E161" s="900"/>
      <c r="F161" s="900"/>
      <c r="G161" s="900"/>
    </row>
    <row r="162" spans="1:7">
      <c r="A162" s="903" t="s">
        <v>472</v>
      </c>
      <c r="B162" s="903" t="s">
        <v>2530</v>
      </c>
      <c r="C162" s="903" t="s">
        <v>1099</v>
      </c>
      <c r="D162" s="900"/>
      <c r="E162" s="900"/>
      <c r="F162" s="900"/>
      <c r="G162" s="900"/>
    </row>
    <row r="163" spans="1:7">
      <c r="A163" s="903" t="s">
        <v>2531</v>
      </c>
      <c r="B163" s="903" t="s">
        <v>2532</v>
      </c>
      <c r="C163" s="903" t="s">
        <v>1297</v>
      </c>
      <c r="D163" s="900"/>
      <c r="E163" s="900"/>
      <c r="F163" s="900"/>
      <c r="G163" s="900"/>
    </row>
    <row r="164" spans="1:7">
      <c r="A164" s="903" t="s">
        <v>2533</v>
      </c>
      <c r="B164" s="903" t="s">
        <v>2534</v>
      </c>
      <c r="C164" s="903" t="s">
        <v>1037</v>
      </c>
      <c r="D164" s="900"/>
      <c r="E164" s="900"/>
      <c r="F164" s="900"/>
      <c r="G164" s="900"/>
    </row>
    <row r="165" spans="1:7">
      <c r="A165" s="903" t="s">
        <v>2535</v>
      </c>
      <c r="B165" s="903" t="s">
        <v>2536</v>
      </c>
      <c r="C165" s="903" t="s">
        <v>1140</v>
      </c>
      <c r="D165" s="900"/>
      <c r="E165" s="900"/>
      <c r="F165" s="900"/>
      <c r="G165" s="900"/>
    </row>
    <row r="166" spans="1:7">
      <c r="A166" s="903" t="s">
        <v>2537</v>
      </c>
      <c r="B166" s="903" t="s">
        <v>2538</v>
      </c>
      <c r="C166" s="903" t="s">
        <v>1152</v>
      </c>
      <c r="D166" s="900"/>
      <c r="E166" s="900"/>
      <c r="F166" s="900"/>
      <c r="G166" s="900"/>
    </row>
    <row r="167" spans="1:7">
      <c r="A167" s="903" t="s">
        <v>719</v>
      </c>
      <c r="B167" s="903" t="s">
        <v>2539</v>
      </c>
      <c r="C167" s="903" t="s">
        <v>1154</v>
      </c>
      <c r="D167" s="900"/>
      <c r="E167" s="900"/>
      <c r="F167" s="900"/>
      <c r="G167" s="900"/>
    </row>
    <row r="168" spans="1:7">
      <c r="A168" s="903" t="s">
        <v>2540</v>
      </c>
      <c r="B168" s="903" t="s">
        <v>2541</v>
      </c>
      <c r="C168" s="903" t="s">
        <v>1156</v>
      </c>
      <c r="D168" s="900"/>
      <c r="E168" s="900"/>
      <c r="F168" s="900"/>
      <c r="G168" s="900"/>
    </row>
    <row r="169" spans="1:7">
      <c r="A169" s="903" t="s">
        <v>1876</v>
      </c>
      <c r="B169" s="903" t="s">
        <v>2542</v>
      </c>
      <c r="C169" s="903" t="s">
        <v>2543</v>
      </c>
      <c r="D169" s="900"/>
      <c r="E169" s="900"/>
      <c r="F169" s="900"/>
      <c r="G169" s="900"/>
    </row>
    <row r="170" spans="1:7">
      <c r="A170" s="903" t="s">
        <v>2544</v>
      </c>
      <c r="B170" s="903" t="s">
        <v>2545</v>
      </c>
      <c r="C170" s="903" t="s">
        <v>1216</v>
      </c>
      <c r="D170" s="900"/>
      <c r="E170" s="900"/>
      <c r="F170" s="900"/>
      <c r="G170" s="900"/>
    </row>
    <row r="171" spans="1:7">
      <c r="A171" s="903" t="s">
        <v>2546</v>
      </c>
      <c r="B171" s="903" t="s">
        <v>2547</v>
      </c>
      <c r="C171" s="903" t="s">
        <v>1162</v>
      </c>
      <c r="D171" s="900"/>
      <c r="E171" s="900"/>
      <c r="F171" s="900"/>
      <c r="G171" s="900"/>
    </row>
    <row r="172" spans="1:7">
      <c r="A172" s="903" t="s">
        <v>2548</v>
      </c>
      <c r="B172" s="903" t="s">
        <v>2549</v>
      </c>
      <c r="C172" s="903" t="s">
        <v>1164</v>
      </c>
      <c r="D172" s="900"/>
      <c r="E172" s="900"/>
      <c r="F172" s="900"/>
      <c r="G172" s="900"/>
    </row>
    <row r="173" spans="1:7">
      <c r="A173" s="903" t="s">
        <v>2550</v>
      </c>
      <c r="B173" s="903" t="s">
        <v>2551</v>
      </c>
      <c r="C173" s="903" t="s">
        <v>1166</v>
      </c>
      <c r="D173" s="900"/>
      <c r="E173" s="900"/>
      <c r="F173" s="900"/>
      <c r="G173" s="900"/>
    </row>
    <row r="174" spans="1:7">
      <c r="A174" s="903" t="s">
        <v>2323</v>
      </c>
      <c r="B174" s="903" t="s">
        <v>2324</v>
      </c>
      <c r="C174" s="903" t="s">
        <v>1174</v>
      </c>
      <c r="D174" s="900"/>
      <c r="E174" s="900"/>
      <c r="F174" s="900"/>
      <c r="G174" s="900"/>
    </row>
    <row r="175" spans="1:7">
      <c r="A175" s="903" t="s">
        <v>2552</v>
      </c>
      <c r="B175" s="903" t="s">
        <v>2553</v>
      </c>
      <c r="C175" s="903" t="s">
        <v>1171</v>
      </c>
      <c r="D175" s="900"/>
      <c r="E175" s="900"/>
      <c r="F175" s="900"/>
      <c r="G175" s="900"/>
    </row>
    <row r="176" spans="1:7">
      <c r="A176" s="903" t="s">
        <v>2325</v>
      </c>
      <c r="B176" s="903" t="s">
        <v>2326</v>
      </c>
      <c r="C176" s="903" t="s">
        <v>1181</v>
      </c>
      <c r="D176" s="900"/>
      <c r="E176" s="900"/>
      <c r="F176" s="900"/>
      <c r="G176" s="900"/>
    </row>
    <row r="177" spans="1:7">
      <c r="A177" s="903" t="s">
        <v>542</v>
      </c>
      <c r="B177" s="903" t="s">
        <v>2327</v>
      </c>
      <c r="C177" s="903" t="s">
        <v>1188</v>
      </c>
      <c r="D177" s="900"/>
      <c r="E177" s="900"/>
      <c r="F177" s="900"/>
      <c r="G177" s="900"/>
    </row>
    <row r="178" spans="1:7">
      <c r="A178" s="903" t="s">
        <v>2554</v>
      </c>
      <c r="B178" s="903" t="s">
        <v>2555</v>
      </c>
      <c r="C178" s="903" t="s">
        <v>1190</v>
      </c>
      <c r="D178" s="900"/>
      <c r="E178" s="900"/>
      <c r="F178" s="900"/>
      <c r="G178" s="900"/>
    </row>
    <row r="179" spans="1:7">
      <c r="A179" s="903" t="s">
        <v>2556</v>
      </c>
      <c r="B179" s="903" t="s">
        <v>2557</v>
      </c>
      <c r="C179" s="903" t="s">
        <v>1192</v>
      </c>
      <c r="D179" s="900"/>
      <c r="E179" s="900"/>
      <c r="F179" s="900"/>
      <c r="G179" s="900"/>
    </row>
    <row r="180" spans="1:7">
      <c r="A180" s="903" t="s">
        <v>2328</v>
      </c>
      <c r="B180" s="903" t="s">
        <v>2329</v>
      </c>
      <c r="C180" s="903" t="s">
        <v>1239</v>
      </c>
      <c r="D180" s="900"/>
      <c r="E180" s="900"/>
      <c r="F180" s="900"/>
      <c r="G180" s="900"/>
    </row>
    <row r="181" spans="1:7">
      <c r="A181" s="903" t="s">
        <v>2558</v>
      </c>
      <c r="B181" s="903" t="s">
        <v>2559</v>
      </c>
      <c r="C181" s="903" t="s">
        <v>1198</v>
      </c>
      <c r="D181" s="900"/>
      <c r="E181" s="900"/>
      <c r="F181" s="900"/>
      <c r="G181" s="900"/>
    </row>
    <row r="182" spans="1:7">
      <c r="A182" s="903" t="s">
        <v>566</v>
      </c>
      <c r="B182" s="903" t="s">
        <v>2330</v>
      </c>
      <c r="C182" s="903" t="s">
        <v>1200</v>
      </c>
      <c r="D182" s="900"/>
      <c r="E182" s="900"/>
      <c r="F182" s="900"/>
      <c r="G182" s="900"/>
    </row>
    <row r="183" spans="1:7">
      <c r="A183" s="903" t="s">
        <v>2560</v>
      </c>
      <c r="B183" s="903" t="s">
        <v>2561</v>
      </c>
      <c r="C183" s="903" t="s">
        <v>1225</v>
      </c>
      <c r="D183" s="900"/>
      <c r="E183" s="900"/>
      <c r="F183" s="900"/>
      <c r="G183" s="900"/>
    </row>
    <row r="184" spans="1:7">
      <c r="A184" s="903" t="s">
        <v>2562</v>
      </c>
      <c r="B184" s="903" t="s">
        <v>2563</v>
      </c>
      <c r="C184" s="903" t="s">
        <v>1229</v>
      </c>
      <c r="D184" s="900"/>
      <c r="E184" s="900"/>
      <c r="F184" s="900"/>
      <c r="G184" s="900"/>
    </row>
    <row r="185" spans="1:7">
      <c r="A185" s="903" t="s">
        <v>2331</v>
      </c>
      <c r="B185" s="903" t="s">
        <v>2332</v>
      </c>
      <c r="C185" s="903" t="s">
        <v>1223</v>
      </c>
      <c r="D185" s="900"/>
      <c r="E185" s="900"/>
      <c r="F185" s="900"/>
      <c r="G185" s="900"/>
    </row>
    <row r="186" spans="1:7">
      <c r="A186" s="903" t="s">
        <v>620</v>
      </c>
      <c r="B186" s="903" t="s">
        <v>2564</v>
      </c>
      <c r="C186" s="903" t="s">
        <v>1261</v>
      </c>
      <c r="D186" s="900"/>
      <c r="E186" s="900"/>
      <c r="F186" s="900"/>
      <c r="G186" s="900"/>
    </row>
    <row r="187" spans="1:7">
      <c r="A187" s="903" t="s">
        <v>2565</v>
      </c>
      <c r="B187" s="903" t="s">
        <v>2566</v>
      </c>
      <c r="C187" s="903" t="s">
        <v>1268</v>
      </c>
      <c r="D187" s="900"/>
      <c r="E187" s="900"/>
      <c r="F187" s="900"/>
      <c r="G187" s="900"/>
    </row>
    <row r="188" spans="1:7">
      <c r="A188" s="903" t="s">
        <v>2333</v>
      </c>
      <c r="B188" s="903" t="s">
        <v>2334</v>
      </c>
      <c r="C188" s="903" t="s">
        <v>1274</v>
      </c>
      <c r="D188" s="900"/>
      <c r="E188" s="900"/>
      <c r="F188" s="900"/>
      <c r="G188" s="900"/>
    </row>
    <row r="189" spans="1:7">
      <c r="A189" s="903" t="s">
        <v>2567</v>
      </c>
      <c r="B189" s="903" t="s">
        <v>2568</v>
      </c>
      <c r="C189" s="903" t="s">
        <v>1278</v>
      </c>
      <c r="D189" s="900"/>
      <c r="E189" s="900"/>
      <c r="F189" s="900"/>
      <c r="G189" s="900"/>
    </row>
    <row r="190" spans="1:7">
      <c r="A190" s="903" t="s">
        <v>2569</v>
      </c>
      <c r="B190" s="903" t="s">
        <v>2570</v>
      </c>
      <c r="C190" s="903" t="s">
        <v>1295</v>
      </c>
      <c r="D190" s="900"/>
      <c r="E190" s="900"/>
      <c r="F190" s="900"/>
      <c r="G190" s="900"/>
    </row>
    <row r="191" spans="1:7">
      <c r="A191" s="903" t="s">
        <v>2571</v>
      </c>
      <c r="B191" s="903" t="s">
        <v>2572</v>
      </c>
      <c r="C191" s="903" t="s">
        <v>1049</v>
      </c>
      <c r="D191" s="900"/>
      <c r="E191" s="900"/>
      <c r="F191" s="900"/>
      <c r="G191" s="900"/>
    </row>
    <row r="192" spans="1:7">
      <c r="A192" s="903" t="s">
        <v>478</v>
      </c>
      <c r="B192" s="903" t="s">
        <v>2573</v>
      </c>
      <c r="C192" s="903" t="s">
        <v>891</v>
      </c>
      <c r="D192" s="900"/>
      <c r="E192" s="900"/>
      <c r="F192" s="900"/>
      <c r="G192" s="900"/>
    </row>
    <row r="193" spans="1:7">
      <c r="A193" s="912" t="s">
        <v>2335</v>
      </c>
      <c r="B193" s="912"/>
      <c r="C193" s="912"/>
      <c r="D193" s="900"/>
      <c r="E193" s="900"/>
      <c r="F193" s="900"/>
      <c r="G193" s="900"/>
    </row>
    <row r="194" spans="1:7">
      <c r="A194" s="913" t="s">
        <v>2336</v>
      </c>
      <c r="B194" s="913" t="s">
        <v>2337</v>
      </c>
      <c r="C194" s="913" t="s">
        <v>889</v>
      </c>
      <c r="D194" s="900"/>
      <c r="E194" s="900"/>
      <c r="F194" s="900"/>
      <c r="G194" s="900"/>
    </row>
    <row r="195" spans="1:7">
      <c r="A195" s="913" t="s">
        <v>652</v>
      </c>
      <c r="B195" s="913" t="s">
        <v>2338</v>
      </c>
      <c r="C195" s="913" t="s">
        <v>887</v>
      </c>
      <c r="D195" s="900"/>
      <c r="E195" s="900"/>
      <c r="F195" s="900"/>
      <c r="G195" s="900"/>
    </row>
    <row r="196" spans="1:7">
      <c r="A196" s="913" t="s">
        <v>2339</v>
      </c>
      <c r="B196" s="913" t="s">
        <v>2340</v>
      </c>
      <c r="C196" s="913" t="s">
        <v>947</v>
      </c>
      <c r="D196" s="900"/>
      <c r="E196" s="900"/>
      <c r="F196" s="900"/>
      <c r="G196" s="900"/>
    </row>
    <row r="197" spans="1:7">
      <c r="A197" s="913" t="s">
        <v>684</v>
      </c>
      <c r="B197" s="913" t="s">
        <v>921</v>
      </c>
      <c r="C197" s="913" t="s">
        <v>922</v>
      </c>
      <c r="D197" s="900"/>
      <c r="E197" s="900"/>
      <c r="F197" s="900"/>
      <c r="G197" s="900"/>
    </row>
    <row r="198" spans="1:7">
      <c r="A198" s="913" t="s">
        <v>462</v>
      </c>
      <c r="B198" s="913" t="s">
        <v>1038</v>
      </c>
      <c r="C198" s="913" t="s">
        <v>1039</v>
      </c>
      <c r="D198" s="900"/>
      <c r="E198" s="900"/>
      <c r="F198" s="900"/>
      <c r="G198" s="900"/>
    </row>
    <row r="199" spans="1:7">
      <c r="A199" s="913" t="s">
        <v>2343</v>
      </c>
      <c r="B199" s="913" t="s">
        <v>2344</v>
      </c>
      <c r="C199" s="913" t="s">
        <v>939</v>
      </c>
      <c r="D199" s="900"/>
      <c r="E199" s="900"/>
      <c r="F199" s="900"/>
      <c r="G199" s="900"/>
    </row>
    <row r="200" spans="1:7">
      <c r="A200" s="913" t="s">
        <v>2345</v>
      </c>
      <c r="B200" s="913" t="s">
        <v>2346</v>
      </c>
      <c r="C200" s="913" t="s">
        <v>904</v>
      </c>
      <c r="D200" s="900"/>
      <c r="E200" s="900"/>
      <c r="F200" s="900"/>
      <c r="G200" s="900"/>
    </row>
    <row r="201" spans="1:7">
      <c r="A201" s="913" t="s">
        <v>700</v>
      </c>
      <c r="B201" s="913" t="s">
        <v>2347</v>
      </c>
      <c r="C201" s="913" t="s">
        <v>945</v>
      </c>
      <c r="D201" s="900"/>
      <c r="E201" s="900"/>
      <c r="F201" s="900"/>
      <c r="G201" s="900"/>
    </row>
    <row r="202" spans="1:7">
      <c r="A202" s="913" t="s">
        <v>2341</v>
      </c>
      <c r="B202" s="913" t="s">
        <v>2342</v>
      </c>
      <c r="C202" s="913" t="s">
        <v>933</v>
      </c>
      <c r="D202" s="900"/>
      <c r="E202" s="900"/>
      <c r="F202" s="900"/>
      <c r="G202" s="900"/>
    </row>
    <row r="203" spans="1:7">
      <c r="A203" s="914" t="s">
        <v>2348</v>
      </c>
      <c r="B203" s="914" t="s">
        <v>2349</v>
      </c>
      <c r="C203" s="914" t="s">
        <v>870</v>
      </c>
      <c r="D203" s="900"/>
      <c r="E203" s="900"/>
      <c r="F203" s="900"/>
      <c r="G203" s="900"/>
    </row>
    <row r="204" spans="1:7">
      <c r="A204" s="902" t="s">
        <v>2350</v>
      </c>
      <c r="B204" s="902"/>
      <c r="C204" s="902"/>
      <c r="D204" s="900"/>
      <c r="E204" s="900"/>
      <c r="F204" s="900"/>
      <c r="G204" s="900"/>
    </row>
    <row r="205" spans="1:7">
      <c r="A205" s="903" t="s">
        <v>396</v>
      </c>
      <c r="B205" s="903" t="s">
        <v>2351</v>
      </c>
      <c r="C205" s="903" t="s">
        <v>849</v>
      </c>
      <c r="D205" s="900"/>
      <c r="E205" s="900"/>
      <c r="F205" s="900"/>
      <c r="G205" s="900"/>
    </row>
    <row r="206" spans="1:7">
      <c r="A206" s="902" t="s">
        <v>2352</v>
      </c>
      <c r="B206" s="902"/>
      <c r="C206" s="902"/>
      <c r="D206" s="900"/>
      <c r="E206" s="900"/>
      <c r="F206" s="900"/>
      <c r="G206" s="900"/>
    </row>
    <row r="207" spans="1:7">
      <c r="A207" s="903" t="s">
        <v>1884</v>
      </c>
      <c r="B207" s="903" t="s">
        <v>901</v>
      </c>
      <c r="C207" s="903" t="s">
        <v>902</v>
      </c>
      <c r="D207" s="900"/>
      <c r="E207" s="900"/>
      <c r="F207" s="900"/>
      <c r="G207" s="900"/>
    </row>
    <row r="208" spans="1:7">
      <c r="A208" s="903" t="s">
        <v>708</v>
      </c>
      <c r="B208" s="903" t="s">
        <v>2353</v>
      </c>
      <c r="C208" s="903" t="s">
        <v>868</v>
      </c>
      <c r="D208" s="900"/>
      <c r="E208" s="900"/>
      <c r="F208" s="900"/>
      <c r="G208" s="900"/>
    </row>
    <row r="209" spans="1:7">
      <c r="A209" s="903" t="s">
        <v>715</v>
      </c>
      <c r="B209" s="903" t="s">
        <v>2354</v>
      </c>
      <c r="C209" s="903" t="s">
        <v>881</v>
      </c>
      <c r="D209" s="900"/>
      <c r="E209" s="900"/>
      <c r="F209" s="900"/>
      <c r="G209" s="900"/>
    </row>
    <row r="210" spans="1:7">
      <c r="A210" s="903" t="s">
        <v>2355</v>
      </c>
      <c r="B210" s="903" t="s">
        <v>2356</v>
      </c>
      <c r="C210" s="903" t="s">
        <v>915</v>
      </c>
      <c r="D210" s="900"/>
      <c r="E210" s="900"/>
      <c r="F210" s="900"/>
      <c r="G210" s="900"/>
    </row>
    <row r="211" spans="1:7">
      <c r="A211" s="903" t="s">
        <v>920</v>
      </c>
      <c r="B211" s="903" t="s">
        <v>2357</v>
      </c>
      <c r="C211" s="903" t="s">
        <v>919</v>
      </c>
      <c r="D211" s="900"/>
      <c r="E211" s="900"/>
      <c r="F211" s="900"/>
      <c r="G211" s="900"/>
    </row>
    <row r="212" spans="1:7">
      <c r="A212" s="903" t="s">
        <v>2358</v>
      </c>
      <c r="B212" s="903" t="s">
        <v>2359</v>
      </c>
      <c r="C212" s="903" t="s">
        <v>925</v>
      </c>
      <c r="D212" s="900"/>
      <c r="E212" s="900"/>
      <c r="F212" s="900"/>
      <c r="G212" s="900"/>
    </row>
    <row r="213" spans="1:7">
      <c r="A213" s="903" t="s">
        <v>345</v>
      </c>
      <c r="B213" s="903" t="s">
        <v>2360</v>
      </c>
      <c r="C213" s="903" t="s">
        <v>941</v>
      </c>
      <c r="D213" s="900"/>
      <c r="E213" s="900"/>
      <c r="F213" s="900"/>
      <c r="G213" s="900"/>
    </row>
    <row r="214" spans="1:7">
      <c r="A214" s="903" t="s">
        <v>2361</v>
      </c>
      <c r="B214" s="903" t="s">
        <v>2362</v>
      </c>
      <c r="C214" s="903" t="s">
        <v>943</v>
      </c>
      <c r="D214" s="900"/>
      <c r="E214" s="900"/>
      <c r="F214" s="900"/>
      <c r="G214" s="900"/>
    </row>
    <row r="215" spans="1:7">
      <c r="A215" s="902" t="s">
        <v>2363</v>
      </c>
      <c r="B215" s="902"/>
      <c r="C215" s="902"/>
      <c r="D215" s="900"/>
      <c r="E215" s="900"/>
      <c r="F215" s="900"/>
      <c r="G215" s="900"/>
    </row>
    <row r="216" spans="1:7">
      <c r="A216" s="903" t="s">
        <v>228</v>
      </c>
      <c r="B216" s="903" t="s">
        <v>2364</v>
      </c>
      <c r="C216" s="903" t="s">
        <v>862</v>
      </c>
      <c r="D216" s="900"/>
      <c r="E216" s="900"/>
      <c r="F216" s="900"/>
      <c r="G216" s="900"/>
    </row>
    <row r="217" spans="1:7">
      <c r="A217" s="903" t="s">
        <v>229</v>
      </c>
      <c r="B217" s="903" t="s">
        <v>2365</v>
      </c>
      <c r="C217" s="903" t="s">
        <v>1343</v>
      </c>
      <c r="D217" s="900"/>
      <c r="E217" s="900"/>
      <c r="F217" s="900"/>
      <c r="G217" s="900"/>
    </row>
    <row r="218" spans="1:7">
      <c r="A218" s="902" t="s">
        <v>2366</v>
      </c>
      <c r="B218" s="902"/>
      <c r="C218" s="902"/>
      <c r="D218" s="900"/>
      <c r="E218" s="900"/>
      <c r="F218" s="900"/>
      <c r="G218" s="900"/>
    </row>
    <row r="219" spans="1:7">
      <c r="A219" s="903" t="s">
        <v>602</v>
      </c>
      <c r="B219" s="903" t="s">
        <v>2367</v>
      </c>
      <c r="C219" s="903" t="s">
        <v>900</v>
      </c>
      <c r="D219" s="900"/>
      <c r="E219" s="900"/>
      <c r="F219" s="900"/>
      <c r="G219" s="900"/>
    </row>
    <row r="220" spans="1:7">
      <c r="A220" s="902" t="s">
        <v>2368</v>
      </c>
      <c r="B220" s="902"/>
      <c r="C220" s="902"/>
      <c r="D220" s="900"/>
      <c r="E220" s="900"/>
      <c r="F220" s="900"/>
      <c r="G220" s="900"/>
    </row>
    <row r="221" spans="1:7">
      <c r="A221" s="903" t="s">
        <v>222</v>
      </c>
      <c r="B221" s="903" t="s">
        <v>2369</v>
      </c>
      <c r="C221" s="903" t="s">
        <v>853</v>
      </c>
      <c r="D221" s="900"/>
      <c r="E221" s="900"/>
      <c r="F221" s="900"/>
      <c r="G221" s="900"/>
    </row>
    <row r="222" spans="1:7">
      <c r="A222" s="902" t="s">
        <v>2370</v>
      </c>
      <c r="B222" s="902"/>
      <c r="C222" s="902"/>
      <c r="D222" s="900"/>
      <c r="E222" s="900"/>
      <c r="F222" s="900"/>
      <c r="G222" s="900"/>
    </row>
    <row r="223" spans="1:7">
      <c r="A223" s="903" t="s">
        <v>2371</v>
      </c>
      <c r="B223" s="903" t="s">
        <v>2372</v>
      </c>
      <c r="C223" s="903" t="s">
        <v>840</v>
      </c>
      <c r="D223" s="900"/>
      <c r="E223" s="900"/>
      <c r="F223" s="900"/>
      <c r="G223" s="900"/>
    </row>
    <row r="224" spans="1:7">
      <c r="A224" s="902" t="s">
        <v>2373</v>
      </c>
      <c r="B224" s="902"/>
      <c r="C224" s="902"/>
      <c r="D224" s="900"/>
      <c r="E224" s="900"/>
      <c r="F224" s="900"/>
      <c r="G224" s="900"/>
    </row>
    <row r="225" spans="1:7">
      <c r="A225" s="903" t="s">
        <v>2374</v>
      </c>
      <c r="B225" s="903" t="s">
        <v>2375</v>
      </c>
      <c r="C225" s="903" t="s">
        <v>847</v>
      </c>
      <c r="D225" s="900"/>
      <c r="E225" s="900"/>
      <c r="F225" s="900"/>
      <c r="G225" s="900"/>
    </row>
    <row r="226" spans="1:7">
      <c r="A226" s="902" t="s">
        <v>2376</v>
      </c>
      <c r="B226" s="902"/>
      <c r="C226" s="902"/>
      <c r="D226" s="900"/>
      <c r="E226" s="900"/>
      <c r="F226" s="900"/>
      <c r="G226" s="900"/>
    </row>
    <row r="227" spans="1:7">
      <c r="A227" s="903" t="s">
        <v>2377</v>
      </c>
      <c r="B227" s="903" t="s">
        <v>841</v>
      </c>
      <c r="C227" s="903" t="s">
        <v>842</v>
      </c>
      <c r="D227" s="900"/>
      <c r="E227" s="900"/>
      <c r="F227" s="900"/>
      <c r="G227" s="900"/>
    </row>
    <row r="228" spans="1:7">
      <c r="A228" s="902" t="s">
        <v>2378</v>
      </c>
      <c r="B228" s="902"/>
      <c r="C228" s="902"/>
      <c r="D228" s="900"/>
      <c r="E228" s="900"/>
      <c r="F228" s="900"/>
      <c r="G228" s="900"/>
    </row>
    <row r="229" spans="1:7">
      <c r="A229" s="903" t="s">
        <v>380</v>
      </c>
      <c r="B229" s="903" t="s">
        <v>2379</v>
      </c>
      <c r="C229" s="903" t="s">
        <v>835</v>
      </c>
      <c r="D229" s="900"/>
      <c r="E229" s="900"/>
      <c r="F229" s="900"/>
      <c r="G229" s="900"/>
    </row>
    <row r="230" spans="1:7">
      <c r="A230" s="902" t="s">
        <v>2380</v>
      </c>
      <c r="B230" s="902"/>
      <c r="C230" s="902"/>
      <c r="D230" s="900"/>
      <c r="E230" s="900"/>
      <c r="F230" s="900"/>
      <c r="G230" s="900"/>
    </row>
    <row r="231" spans="1:7">
      <c r="A231" s="903" t="s">
        <v>2381</v>
      </c>
      <c r="B231" s="903" t="s">
        <v>2382</v>
      </c>
      <c r="C231" s="903" t="s">
        <v>855</v>
      </c>
      <c r="D231" s="900"/>
      <c r="E231" s="900"/>
      <c r="F231" s="900"/>
      <c r="G231" s="900"/>
    </row>
    <row r="232" spans="1:7">
      <c r="A232" s="903" t="s">
        <v>2383</v>
      </c>
      <c r="B232" s="903" t="s">
        <v>2384</v>
      </c>
      <c r="C232" s="903"/>
      <c r="D232" s="900"/>
      <c r="E232" s="900"/>
      <c r="F232" s="900"/>
      <c r="G232" s="900"/>
    </row>
    <row r="233" spans="1:7">
      <c r="A233" s="902" t="s">
        <v>2385</v>
      </c>
      <c r="B233" s="902"/>
      <c r="C233" s="902"/>
      <c r="D233" s="900"/>
      <c r="E233" s="900"/>
      <c r="F233" s="900"/>
      <c r="G233" s="900"/>
    </row>
    <row r="234" spans="1:7">
      <c r="A234" s="903" t="s">
        <v>335</v>
      </c>
      <c r="B234" s="903" t="s">
        <v>2386</v>
      </c>
      <c r="C234" s="903" t="s">
        <v>827</v>
      </c>
      <c r="D234" s="900"/>
      <c r="E234" s="900"/>
      <c r="F234" s="900"/>
      <c r="G234" s="900"/>
    </row>
    <row r="235" spans="1:7">
      <c r="A235" s="902" t="s">
        <v>2387</v>
      </c>
      <c r="B235" s="902"/>
      <c r="C235" s="902"/>
      <c r="D235" s="900"/>
      <c r="E235" s="900"/>
      <c r="F235" s="900"/>
      <c r="G235" s="900"/>
    </row>
    <row r="236" spans="1:7">
      <c r="A236" s="903" t="s">
        <v>2388</v>
      </c>
      <c r="B236" s="903" t="s">
        <v>2389</v>
      </c>
      <c r="C236" s="903" t="s">
        <v>845</v>
      </c>
      <c r="D236" s="900"/>
      <c r="E236" s="900"/>
      <c r="F236" s="900"/>
      <c r="G236" s="900"/>
    </row>
    <row r="237" spans="1:7">
      <c r="A237" s="903"/>
      <c r="B237" s="903"/>
      <c r="C237" s="903"/>
      <c r="D237" s="900"/>
      <c r="E237" s="900"/>
      <c r="F237" s="900"/>
      <c r="G237" s="900"/>
    </row>
    <row r="238" spans="1:7">
      <c r="A238" s="902" t="s">
        <v>2390</v>
      </c>
      <c r="B238" s="902"/>
      <c r="C238" s="902"/>
      <c r="D238" s="900"/>
      <c r="E238" s="900"/>
      <c r="F238" s="900"/>
      <c r="G238" s="900"/>
    </row>
    <row r="239" spans="1:3">
      <c r="A239" s="903" t="s">
        <v>825</v>
      </c>
      <c r="B239" s="903" t="s">
        <v>2391</v>
      </c>
      <c r="C239" s="903"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C18" sqref="C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6" t="s">
        <v>95</v>
      </c>
      <c r="B1" s="596"/>
      <c r="C1" s="596"/>
      <c r="D1" s="596"/>
      <c r="E1" s="596"/>
      <c r="F1" s="596"/>
      <c r="G1" s="596"/>
      <c r="H1" s="596"/>
      <c r="I1" s="596"/>
      <c r="J1" s="596"/>
      <c r="K1" s="596"/>
      <c r="L1" s="890"/>
      <c r="M1" s="890"/>
      <c r="N1" s="890"/>
      <c r="O1" s="890"/>
      <c r="P1" s="890"/>
      <c r="Q1" s="890"/>
      <c r="R1" s="890"/>
      <c r="S1" s="890"/>
      <c r="T1" s="890"/>
      <c r="U1" s="890"/>
      <c r="V1" s="890"/>
      <c r="W1" s="890"/>
      <c r="X1" s="890"/>
      <c r="Y1" s="890"/>
      <c r="Z1" s="890"/>
      <c r="AA1" s="890"/>
      <c r="AB1" s="890"/>
      <c r="AC1" s="890"/>
      <c r="AD1" s="890"/>
      <c r="AE1" s="890"/>
      <c r="AF1" s="890"/>
      <c r="AG1" s="890"/>
      <c r="AH1" s="890"/>
      <c r="AI1" s="890"/>
      <c r="AJ1" s="890"/>
      <c r="AK1" s="890"/>
      <c r="AL1" s="890"/>
      <c r="AM1" s="890"/>
      <c r="AN1" s="890"/>
      <c r="AO1" s="890"/>
      <c r="AP1" s="890"/>
      <c r="AQ1" s="890"/>
      <c r="AR1" s="890"/>
      <c r="AS1" s="890"/>
      <c r="AT1" s="890"/>
      <c r="AU1" s="890"/>
      <c r="AV1" s="890"/>
      <c r="AW1" s="890"/>
      <c r="AX1" s="890"/>
      <c r="AY1" s="890"/>
      <c r="AZ1" s="890"/>
      <c r="BA1" s="890"/>
      <c r="BB1" s="890"/>
      <c r="BC1" s="890"/>
      <c r="BD1" s="890"/>
      <c r="BE1" s="890"/>
      <c r="BF1" s="890"/>
      <c r="BG1" s="890"/>
      <c r="BH1" s="890"/>
      <c r="BI1" s="890"/>
      <c r="BJ1" s="890"/>
      <c r="BK1" s="890"/>
      <c r="BL1" s="890"/>
      <c r="BM1" s="890"/>
      <c r="BN1" s="890"/>
      <c r="BO1" s="890"/>
      <c r="BP1" s="890"/>
      <c r="BQ1" s="890"/>
      <c r="BR1" s="890"/>
      <c r="BS1" s="890"/>
      <c r="BT1" s="890"/>
      <c r="BU1" s="890"/>
      <c r="BV1" s="890"/>
      <c r="BW1" s="890"/>
      <c r="BX1" s="890"/>
      <c r="BY1" s="890"/>
      <c r="BZ1" s="890"/>
      <c r="CA1" s="890"/>
      <c r="CB1" s="890"/>
      <c r="CC1" s="890"/>
      <c r="CD1" s="890"/>
      <c r="CE1" s="890"/>
      <c r="CF1" s="890"/>
      <c r="CG1" s="890"/>
      <c r="CH1" s="890"/>
      <c r="CI1" s="890"/>
      <c r="CJ1" s="890"/>
      <c r="CK1" s="890"/>
      <c r="CL1" s="890"/>
      <c r="CM1" s="890"/>
      <c r="CN1" s="890"/>
      <c r="CO1" s="890"/>
      <c r="CP1" s="890"/>
      <c r="CQ1" s="890"/>
      <c r="CR1" s="890"/>
      <c r="CS1" s="890"/>
      <c r="CT1" s="890"/>
      <c r="CU1" s="890"/>
      <c r="CV1" s="890"/>
      <c r="CW1" s="890"/>
      <c r="CX1" s="890"/>
      <c r="CY1" s="890"/>
      <c r="CZ1" s="890"/>
      <c r="DA1" s="890"/>
      <c r="DB1" s="890"/>
      <c r="DC1" s="890"/>
      <c r="DD1" s="890"/>
      <c r="DE1" s="890"/>
      <c r="DF1" s="890"/>
      <c r="DG1" s="890"/>
      <c r="DH1" s="890"/>
      <c r="DI1" s="890"/>
      <c r="DJ1" s="890"/>
      <c r="DK1" s="890"/>
      <c r="DL1" s="890"/>
      <c r="DM1" s="890"/>
      <c r="DN1" s="890"/>
      <c r="DO1" s="890"/>
      <c r="DP1" s="890"/>
      <c r="DQ1" s="890"/>
      <c r="DR1" s="890"/>
      <c r="DS1" s="890"/>
      <c r="DT1" s="890"/>
      <c r="DU1" s="890"/>
      <c r="DV1" s="890"/>
      <c r="DW1" s="890"/>
      <c r="DX1" s="890"/>
      <c r="DY1" s="890"/>
      <c r="DZ1" s="890"/>
    </row>
    <row r="2" ht="18.75" spans="1:130">
      <c r="A2" s="32" t="s">
        <v>216</v>
      </c>
      <c r="B2" s="32"/>
      <c r="C2" s="32"/>
      <c r="D2" s="32"/>
      <c r="E2" s="32"/>
      <c r="F2" s="32"/>
      <c r="G2" s="32"/>
      <c r="H2" s="32"/>
      <c r="I2" s="32"/>
      <c r="J2" s="32"/>
      <c r="K2" s="32"/>
      <c r="L2" s="890"/>
      <c r="M2" s="890"/>
      <c r="N2" s="890"/>
      <c r="O2" s="890"/>
      <c r="P2" s="890"/>
      <c r="Q2" s="890"/>
      <c r="R2" s="890"/>
      <c r="S2" s="890"/>
      <c r="T2" s="890"/>
      <c r="U2" s="890"/>
      <c r="V2" s="890"/>
      <c r="W2" s="890"/>
      <c r="X2" s="890"/>
      <c r="Y2" s="890"/>
      <c r="Z2" s="890"/>
      <c r="AA2" s="890"/>
      <c r="AB2" s="890"/>
      <c r="AC2" s="890"/>
      <c r="AD2" s="890"/>
      <c r="AE2" s="890"/>
      <c r="AF2" s="890"/>
      <c r="AG2" s="890"/>
      <c r="AH2" s="890"/>
      <c r="AI2" s="890"/>
      <c r="AJ2" s="890"/>
      <c r="AK2" s="890"/>
      <c r="AL2" s="890"/>
      <c r="AM2" s="890"/>
      <c r="AN2" s="890"/>
      <c r="AO2" s="890"/>
      <c r="AP2" s="890"/>
      <c r="AQ2" s="890"/>
      <c r="AR2" s="890"/>
      <c r="AS2" s="890"/>
      <c r="AT2" s="890"/>
      <c r="AU2" s="890"/>
      <c r="AV2" s="890"/>
      <c r="AW2" s="890"/>
      <c r="AX2" s="890"/>
      <c r="AY2" s="890"/>
      <c r="AZ2" s="890"/>
      <c r="BA2" s="890"/>
      <c r="BB2" s="890"/>
      <c r="BC2" s="890"/>
      <c r="BD2" s="890"/>
      <c r="BE2" s="890"/>
      <c r="BF2" s="890"/>
      <c r="BG2" s="890"/>
      <c r="BH2" s="890"/>
      <c r="BI2" s="890"/>
      <c r="BJ2" s="890"/>
      <c r="BK2" s="890"/>
      <c r="BL2" s="890"/>
      <c r="BM2" s="890"/>
      <c r="BN2" s="890"/>
      <c r="BO2" s="890"/>
      <c r="BP2" s="890"/>
      <c r="BQ2" s="890"/>
      <c r="BR2" s="890"/>
      <c r="BS2" s="890"/>
      <c r="BT2" s="890"/>
      <c r="BU2" s="890"/>
      <c r="BV2" s="890"/>
      <c r="BW2" s="890"/>
      <c r="BX2" s="890"/>
      <c r="BY2" s="890"/>
      <c r="BZ2" s="890"/>
      <c r="CA2" s="890"/>
      <c r="CB2" s="890"/>
      <c r="CC2" s="890"/>
      <c r="CD2" s="890"/>
      <c r="CE2" s="890"/>
      <c r="CF2" s="890"/>
      <c r="CG2" s="890"/>
      <c r="CH2" s="890"/>
      <c r="CI2" s="890"/>
      <c r="CJ2" s="890"/>
      <c r="CK2" s="890"/>
      <c r="CL2" s="890"/>
      <c r="CM2" s="890"/>
      <c r="CN2" s="890"/>
      <c r="CO2" s="890"/>
      <c r="CP2" s="890"/>
      <c r="CQ2" s="890"/>
      <c r="CR2" s="890"/>
      <c r="CS2" s="890"/>
      <c r="CT2" s="890"/>
      <c r="CU2" s="890"/>
      <c r="CV2" s="890"/>
      <c r="CW2" s="890"/>
      <c r="CX2" s="890"/>
      <c r="CY2" s="890"/>
      <c r="CZ2" s="890"/>
      <c r="DA2" s="890"/>
      <c r="DB2" s="890"/>
      <c r="DC2" s="890"/>
      <c r="DD2" s="890"/>
      <c r="DE2" s="890"/>
      <c r="DF2" s="890"/>
      <c r="DG2" s="890"/>
      <c r="DH2" s="890"/>
      <c r="DI2" s="890"/>
      <c r="DJ2" s="890"/>
      <c r="DK2" s="890"/>
      <c r="DL2" s="890"/>
      <c r="DM2" s="890"/>
      <c r="DN2" s="890"/>
      <c r="DO2" s="890"/>
      <c r="DP2" s="890"/>
      <c r="DQ2" s="890"/>
      <c r="DR2" s="890"/>
      <c r="DS2" s="890"/>
      <c r="DT2" s="890"/>
      <c r="DU2" s="890"/>
      <c r="DV2" s="890"/>
      <c r="DW2" s="890"/>
      <c r="DX2" s="890"/>
      <c r="DY2" s="890"/>
      <c r="DZ2" s="890"/>
    </row>
    <row r="3" spans="1:130">
      <c r="A3" s="870"/>
      <c r="B3" s="598" t="s">
        <v>2574</v>
      </c>
      <c r="C3" s="598"/>
      <c r="D3" s="598"/>
      <c r="E3" s="598"/>
      <c r="F3" s="598"/>
      <c r="G3" s="598"/>
      <c r="H3" s="598"/>
      <c r="I3" s="598"/>
      <c r="J3" s="598"/>
      <c r="K3" s="598"/>
      <c r="L3" s="890"/>
      <c r="M3" s="890"/>
      <c r="N3" s="890"/>
      <c r="O3" s="890"/>
      <c r="P3" s="890"/>
      <c r="Q3" s="890"/>
      <c r="R3" s="890"/>
      <c r="S3" s="890"/>
      <c r="T3" s="890"/>
      <c r="U3" s="890"/>
      <c r="V3" s="890"/>
      <c r="W3" s="890"/>
      <c r="X3" s="890"/>
      <c r="Y3" s="890"/>
      <c r="Z3" s="890"/>
      <c r="AA3" s="890"/>
      <c r="AB3" s="890"/>
      <c r="AC3" s="890"/>
      <c r="AD3" s="890"/>
      <c r="AE3" s="890"/>
      <c r="AF3" s="890"/>
      <c r="AG3" s="890"/>
      <c r="AH3" s="890"/>
      <c r="AI3" s="890"/>
      <c r="AJ3" s="890"/>
      <c r="AK3" s="890"/>
      <c r="AL3" s="890"/>
      <c r="AM3" s="890"/>
      <c r="AN3" s="890"/>
      <c r="AO3" s="890"/>
      <c r="AP3" s="890"/>
      <c r="AQ3" s="890"/>
      <c r="AR3" s="890"/>
      <c r="AS3" s="890"/>
      <c r="AT3" s="890"/>
      <c r="AU3" s="890"/>
      <c r="AV3" s="890"/>
      <c r="AW3" s="890"/>
      <c r="AX3" s="890"/>
      <c r="AY3" s="890"/>
      <c r="AZ3" s="890"/>
      <c r="BA3" s="890"/>
      <c r="BB3" s="890"/>
      <c r="BC3" s="890"/>
      <c r="BD3" s="890"/>
      <c r="BE3" s="890"/>
      <c r="BF3" s="890"/>
      <c r="BG3" s="890"/>
      <c r="BH3" s="890"/>
      <c r="BI3" s="890"/>
      <c r="BJ3" s="890"/>
      <c r="BK3" s="890"/>
      <c r="BL3" s="890"/>
      <c r="BM3" s="890"/>
      <c r="BN3" s="890"/>
      <c r="BO3" s="890"/>
      <c r="BP3" s="890"/>
      <c r="BQ3" s="890"/>
      <c r="BR3" s="890"/>
      <c r="BS3" s="890"/>
      <c r="BT3" s="890"/>
      <c r="BU3" s="890"/>
      <c r="BV3" s="890"/>
      <c r="BW3" s="890"/>
      <c r="BX3" s="890"/>
      <c r="BY3" s="890"/>
      <c r="BZ3" s="890"/>
      <c r="CA3" s="890"/>
      <c r="CB3" s="890"/>
      <c r="CC3" s="890"/>
      <c r="CD3" s="890"/>
      <c r="CE3" s="890"/>
      <c r="CF3" s="890"/>
      <c r="CG3" s="890"/>
      <c r="CH3" s="890"/>
      <c r="CI3" s="890"/>
      <c r="CJ3" s="890"/>
      <c r="CK3" s="890"/>
      <c r="CL3" s="890"/>
      <c r="CM3" s="890"/>
      <c r="CN3" s="890"/>
      <c r="CO3" s="890"/>
      <c r="CP3" s="890"/>
      <c r="CQ3" s="890"/>
      <c r="CR3" s="890"/>
      <c r="CS3" s="890"/>
      <c r="CT3" s="890"/>
      <c r="CU3" s="890"/>
      <c r="CV3" s="890"/>
      <c r="CW3" s="890"/>
      <c r="CX3" s="890"/>
      <c r="CY3" s="890"/>
      <c r="CZ3" s="890"/>
      <c r="DA3" s="890"/>
      <c r="DB3" s="890"/>
      <c r="DC3" s="890"/>
      <c r="DD3" s="890"/>
      <c r="DE3" s="890"/>
      <c r="DF3" s="890"/>
      <c r="DG3" s="890"/>
      <c r="DH3" s="890"/>
      <c r="DI3" s="890"/>
      <c r="DJ3" s="890"/>
      <c r="DK3" s="890"/>
      <c r="DL3" s="890"/>
      <c r="DM3" s="890"/>
      <c r="DN3" s="890"/>
      <c r="DO3" s="890"/>
      <c r="DP3" s="890"/>
      <c r="DQ3" s="890"/>
      <c r="DR3" s="890"/>
      <c r="DS3" s="890"/>
      <c r="DT3" s="890"/>
      <c r="DU3" s="890"/>
      <c r="DV3" s="890"/>
      <c r="DW3" s="890"/>
      <c r="DX3" s="890"/>
      <c r="DY3" s="890"/>
      <c r="DZ3" s="890"/>
    </row>
    <row r="4" ht="31.5" spans="1:130">
      <c r="A4" s="871"/>
      <c r="B4" s="871"/>
      <c r="C4" s="871"/>
      <c r="D4" s="871"/>
      <c r="E4" s="872" t="s">
        <v>2575</v>
      </c>
      <c r="F4" s="873"/>
      <c r="G4" s="873"/>
      <c r="H4" s="871"/>
      <c r="I4" s="891" t="s">
        <v>99</v>
      </c>
      <c r="J4" s="871"/>
      <c r="K4" s="890"/>
      <c r="L4" s="890"/>
      <c r="M4" s="890"/>
      <c r="N4" s="890"/>
      <c r="O4" s="890"/>
      <c r="P4" s="890"/>
      <c r="Q4" s="890"/>
      <c r="R4" s="890"/>
      <c r="S4" s="890"/>
      <c r="T4" s="890"/>
      <c r="U4" s="890"/>
      <c r="V4" s="890"/>
      <c r="W4" s="890"/>
      <c r="X4" s="890"/>
      <c r="Y4" s="890"/>
      <c r="Z4" s="890"/>
      <c r="AA4" s="890"/>
      <c r="AB4" s="890"/>
      <c r="AC4" s="890"/>
      <c r="AD4" s="890"/>
      <c r="AE4" s="890"/>
      <c r="AF4" s="890"/>
      <c r="AG4" s="890"/>
      <c r="AH4" s="890"/>
      <c r="AI4" s="890"/>
      <c r="AJ4" s="890"/>
      <c r="AK4" s="890"/>
      <c r="AL4" s="890"/>
      <c r="AM4" s="890"/>
      <c r="AN4" s="890"/>
      <c r="AO4" s="890"/>
      <c r="AP4" s="890"/>
      <c r="AQ4" s="890"/>
      <c r="AR4" s="890"/>
      <c r="AS4" s="890"/>
      <c r="AT4" s="890"/>
      <c r="AU4" s="890"/>
      <c r="AV4" s="890"/>
      <c r="AW4" s="890"/>
      <c r="AX4" s="890"/>
      <c r="AY4" s="890"/>
      <c r="AZ4" s="890"/>
      <c r="BA4" s="890"/>
      <c r="BB4" s="890"/>
      <c r="BC4" s="890"/>
      <c r="BD4" s="890"/>
      <c r="BE4" s="890"/>
      <c r="BF4" s="890"/>
      <c r="BG4" s="890"/>
      <c r="BH4" s="890"/>
      <c r="BI4" s="890"/>
      <c r="BJ4" s="890"/>
      <c r="BK4" s="890"/>
      <c r="BL4" s="890"/>
      <c r="BM4" s="890"/>
      <c r="BN4" s="890"/>
      <c r="BO4" s="890"/>
      <c r="BP4" s="890"/>
      <c r="BQ4" s="890"/>
      <c r="BR4" s="890"/>
      <c r="BS4" s="890"/>
      <c r="BT4" s="890"/>
      <c r="BU4" s="890"/>
      <c r="BV4" s="890"/>
      <c r="BW4" s="890"/>
      <c r="BX4" s="890"/>
      <c r="BY4" s="890"/>
      <c r="BZ4" s="890"/>
      <c r="CA4" s="890"/>
      <c r="CB4" s="890"/>
      <c r="CC4" s="890"/>
      <c r="CD4" s="890"/>
      <c r="CE4" s="890"/>
      <c r="CF4" s="890"/>
      <c r="CG4" s="890"/>
      <c r="CH4" s="890"/>
      <c r="CI4" s="890"/>
      <c r="CJ4" s="890"/>
      <c r="CK4" s="890"/>
      <c r="CL4" s="890"/>
      <c r="CM4" s="890"/>
      <c r="CN4" s="890"/>
      <c r="CO4" s="890"/>
      <c r="CP4" s="890"/>
      <c r="CQ4" s="890"/>
      <c r="CR4" s="890"/>
      <c r="CS4" s="890"/>
      <c r="CT4" s="890"/>
      <c r="CU4" s="890"/>
      <c r="CV4" s="890"/>
      <c r="CW4" s="890"/>
      <c r="CX4" s="890"/>
      <c r="CY4" s="890"/>
      <c r="CZ4" s="890"/>
      <c r="DA4" s="890"/>
      <c r="DB4" s="890"/>
      <c r="DC4" s="890"/>
      <c r="DD4" s="890"/>
      <c r="DE4" s="890"/>
      <c r="DF4" s="890"/>
      <c r="DG4" s="890"/>
      <c r="DH4" s="890"/>
      <c r="DI4" s="890"/>
      <c r="DJ4" s="890"/>
      <c r="DK4" s="890"/>
      <c r="DL4" s="890"/>
      <c r="DM4" s="890"/>
      <c r="DN4" s="890"/>
      <c r="DO4" s="890"/>
      <c r="DP4" s="890"/>
      <c r="DQ4" s="890"/>
      <c r="DR4" s="890"/>
      <c r="DS4" s="890"/>
      <c r="DT4" s="890"/>
      <c r="DU4" s="890"/>
      <c r="DV4" s="890"/>
      <c r="DW4" s="890"/>
      <c r="DX4" s="890"/>
      <c r="DY4" s="890"/>
      <c r="DZ4" s="890"/>
    </row>
    <row r="5" spans="1:130">
      <c r="A5" s="871"/>
      <c r="B5" s="871"/>
      <c r="C5" s="871"/>
      <c r="D5" s="871"/>
      <c r="E5" s="874" t="s">
        <v>2153</v>
      </c>
      <c r="F5" s="871"/>
      <c r="G5" s="871"/>
      <c r="H5" s="871"/>
      <c r="I5" s="871"/>
      <c r="J5" s="871"/>
      <c r="K5" s="890"/>
      <c r="L5" s="890"/>
      <c r="M5" s="890"/>
      <c r="N5" s="890"/>
      <c r="O5" s="890"/>
      <c r="P5" s="890"/>
      <c r="Q5" s="890"/>
      <c r="R5" s="890"/>
      <c r="S5" s="890"/>
      <c r="T5" s="890"/>
      <c r="U5" s="890"/>
      <c r="V5" s="890"/>
      <c r="W5" s="890"/>
      <c r="X5" s="890"/>
      <c r="Y5" s="890"/>
      <c r="Z5" s="890"/>
      <c r="AA5" s="890"/>
      <c r="AB5" s="890"/>
      <c r="AC5" s="890"/>
      <c r="AD5" s="890"/>
      <c r="AE5" s="890"/>
      <c r="AF5" s="890"/>
      <c r="AG5" s="890"/>
      <c r="AH5" s="890"/>
      <c r="AI5" s="890"/>
      <c r="AJ5" s="890"/>
      <c r="AK5" s="890"/>
      <c r="AL5" s="890"/>
      <c r="AM5" s="890"/>
      <c r="AN5" s="890"/>
      <c r="AO5" s="890"/>
      <c r="AP5" s="890"/>
      <c r="AQ5" s="890"/>
      <c r="AR5" s="890"/>
      <c r="AS5" s="890"/>
      <c r="AT5" s="890"/>
      <c r="AU5" s="890"/>
      <c r="AV5" s="890"/>
      <c r="AW5" s="890"/>
      <c r="AX5" s="890"/>
      <c r="AY5" s="890"/>
      <c r="AZ5" s="890"/>
      <c r="BA5" s="890"/>
      <c r="BB5" s="890"/>
      <c r="BC5" s="890"/>
      <c r="BD5" s="890"/>
      <c r="BE5" s="890"/>
      <c r="BF5" s="890"/>
      <c r="BG5" s="890"/>
      <c r="BH5" s="890"/>
      <c r="BI5" s="890"/>
      <c r="BJ5" s="890"/>
      <c r="BK5" s="890"/>
      <c r="BL5" s="890"/>
      <c r="BM5" s="890"/>
      <c r="BN5" s="890"/>
      <c r="BO5" s="890"/>
      <c r="BP5" s="890"/>
      <c r="BQ5" s="890"/>
      <c r="BR5" s="890"/>
      <c r="BS5" s="890"/>
      <c r="BT5" s="890"/>
      <c r="BU5" s="890"/>
      <c r="BV5" s="890"/>
      <c r="BW5" s="890"/>
      <c r="BX5" s="890"/>
      <c r="BY5" s="890"/>
      <c r="BZ5" s="890"/>
      <c r="CA5" s="890"/>
      <c r="CB5" s="890"/>
      <c r="CC5" s="890"/>
      <c r="CD5" s="890"/>
      <c r="CE5" s="890"/>
      <c r="CF5" s="890"/>
      <c r="CG5" s="890"/>
      <c r="CH5" s="890"/>
      <c r="CI5" s="890"/>
      <c r="CJ5" s="890"/>
      <c r="CK5" s="890"/>
      <c r="CL5" s="890"/>
      <c r="CM5" s="890"/>
      <c r="CN5" s="890"/>
      <c r="CO5" s="890"/>
      <c r="CP5" s="890"/>
      <c r="CQ5" s="890"/>
      <c r="CR5" s="890"/>
      <c r="CS5" s="890"/>
      <c r="CT5" s="890"/>
      <c r="CU5" s="890"/>
      <c r="CV5" s="890"/>
      <c r="CW5" s="890"/>
      <c r="CX5" s="890"/>
      <c r="CY5" s="890"/>
      <c r="CZ5" s="890"/>
      <c r="DA5" s="890"/>
      <c r="DB5" s="890"/>
      <c r="DC5" s="890"/>
      <c r="DD5" s="890"/>
      <c r="DE5" s="890"/>
      <c r="DF5" s="890"/>
      <c r="DG5" s="890"/>
      <c r="DH5" s="890"/>
      <c r="DI5" s="890"/>
      <c r="DJ5" s="890"/>
      <c r="DK5" s="890"/>
      <c r="DL5" s="890"/>
      <c r="DM5" s="890"/>
      <c r="DN5" s="890"/>
      <c r="DO5" s="890"/>
      <c r="DP5" s="890"/>
      <c r="DQ5" s="890"/>
      <c r="DR5" s="890"/>
      <c r="DS5" s="890"/>
      <c r="DT5" s="890"/>
      <c r="DU5" s="890"/>
      <c r="DV5" s="890"/>
      <c r="DW5" s="890"/>
      <c r="DX5" s="890"/>
      <c r="DY5" s="890"/>
      <c r="DZ5" s="890"/>
    </row>
    <row r="6" spans="1:130">
      <c r="A6" s="874" t="s">
        <v>2576</v>
      </c>
      <c r="B6" s="871"/>
      <c r="C6" s="871"/>
      <c r="D6" s="871"/>
      <c r="E6" s="871"/>
      <c r="F6" s="871"/>
      <c r="G6" s="871"/>
      <c r="H6" s="871"/>
      <c r="I6" s="871"/>
      <c r="J6" s="871"/>
      <c r="K6" s="890"/>
      <c r="L6" s="890"/>
      <c r="M6" s="890"/>
      <c r="N6" s="890"/>
      <c r="O6" s="890"/>
      <c r="P6" s="890"/>
      <c r="Q6" s="890"/>
      <c r="R6" s="890"/>
      <c r="S6" s="890"/>
      <c r="T6" s="890"/>
      <c r="U6" s="890"/>
      <c r="V6" s="890"/>
      <c r="W6" s="890"/>
      <c r="X6" s="890"/>
      <c r="Y6" s="890"/>
      <c r="Z6" s="890"/>
      <c r="AA6" s="890"/>
      <c r="AB6" s="890"/>
      <c r="AC6" s="890"/>
      <c r="AD6" s="890"/>
      <c r="AE6" s="890"/>
      <c r="AF6" s="890"/>
      <c r="AG6" s="890"/>
      <c r="AH6" s="890"/>
      <c r="AI6" s="890"/>
      <c r="AJ6" s="890"/>
      <c r="AK6" s="890"/>
      <c r="AL6" s="890"/>
      <c r="AM6" s="890"/>
      <c r="AN6" s="890"/>
      <c r="AO6" s="890"/>
      <c r="AP6" s="890"/>
      <c r="AQ6" s="890"/>
      <c r="AR6" s="890"/>
      <c r="AS6" s="890"/>
      <c r="AT6" s="890"/>
      <c r="AU6" s="890"/>
      <c r="AV6" s="890"/>
      <c r="AW6" s="890"/>
      <c r="AX6" s="890"/>
      <c r="AY6" s="890"/>
      <c r="AZ6" s="890"/>
      <c r="BA6" s="890"/>
      <c r="BB6" s="890"/>
      <c r="BC6" s="890"/>
      <c r="BD6" s="890"/>
      <c r="BE6" s="890"/>
      <c r="BF6" s="890"/>
      <c r="BG6" s="890"/>
      <c r="BH6" s="890"/>
      <c r="BI6" s="890"/>
      <c r="BJ6" s="890"/>
      <c r="BK6" s="890"/>
      <c r="BL6" s="890"/>
      <c r="BM6" s="890"/>
      <c r="BN6" s="890"/>
      <c r="BO6" s="890"/>
      <c r="BP6" s="890"/>
      <c r="BQ6" s="890"/>
      <c r="BR6" s="890"/>
      <c r="BS6" s="890"/>
      <c r="BT6" s="890"/>
      <c r="BU6" s="890"/>
      <c r="BV6" s="890"/>
      <c r="BW6" s="890"/>
      <c r="BX6" s="890"/>
      <c r="BY6" s="890"/>
      <c r="BZ6" s="890"/>
      <c r="CA6" s="890"/>
      <c r="CB6" s="890"/>
      <c r="CC6" s="890"/>
      <c r="CD6" s="890"/>
      <c r="CE6" s="890"/>
      <c r="CF6" s="890"/>
      <c r="CG6" s="890"/>
      <c r="CH6" s="890"/>
      <c r="CI6" s="890"/>
      <c r="CJ6" s="890"/>
      <c r="CK6" s="890"/>
      <c r="CL6" s="890"/>
      <c r="CM6" s="890"/>
      <c r="CN6" s="890"/>
      <c r="CO6" s="890"/>
      <c r="CP6" s="890"/>
      <c r="CQ6" s="890"/>
      <c r="CR6" s="890"/>
      <c r="CS6" s="890"/>
      <c r="CT6" s="890"/>
      <c r="CU6" s="890"/>
      <c r="CV6" s="890"/>
      <c r="CW6" s="890"/>
      <c r="CX6" s="890"/>
      <c r="CY6" s="890"/>
      <c r="CZ6" s="890"/>
      <c r="DA6" s="890"/>
      <c r="DB6" s="890"/>
      <c r="DC6" s="890"/>
      <c r="DD6" s="890"/>
      <c r="DE6" s="890"/>
      <c r="DF6" s="890"/>
      <c r="DG6" s="890"/>
      <c r="DH6" s="890"/>
      <c r="DI6" s="890"/>
      <c r="DJ6" s="890"/>
      <c r="DK6" s="890"/>
      <c r="DL6" s="890"/>
      <c r="DM6" s="890"/>
      <c r="DN6" s="890"/>
      <c r="DO6" s="890"/>
      <c r="DP6" s="890"/>
      <c r="DQ6" s="890"/>
      <c r="DR6" s="890"/>
      <c r="DS6" s="890"/>
      <c r="DT6" s="890"/>
      <c r="DU6" s="890"/>
      <c r="DV6" s="890"/>
      <c r="DW6" s="890"/>
      <c r="DX6" s="890"/>
      <c r="DY6" s="890"/>
      <c r="DZ6" s="890"/>
    </row>
    <row r="7" ht="19.5" spans="1:130">
      <c r="A7" s="875" t="s">
        <v>2577</v>
      </c>
      <c r="B7" s="876" t="s">
        <v>2578</v>
      </c>
      <c r="C7" s="876" t="s">
        <v>2579</v>
      </c>
      <c r="D7" s="876" t="s">
        <v>2580</v>
      </c>
      <c r="E7" s="876" t="s">
        <v>2581</v>
      </c>
      <c r="F7" s="876" t="s">
        <v>2582</v>
      </c>
      <c r="G7" s="876" t="s">
        <v>2085</v>
      </c>
      <c r="H7" s="876" t="s">
        <v>2583</v>
      </c>
      <c r="I7" s="892" t="s">
        <v>2584</v>
      </c>
      <c r="J7" s="892" t="s">
        <v>1681</v>
      </c>
      <c r="K7" s="890"/>
      <c r="L7" s="890"/>
      <c r="M7" s="890"/>
      <c r="N7" s="890"/>
      <c r="O7" s="890"/>
      <c r="P7" s="890"/>
      <c r="Q7" s="890"/>
      <c r="R7" s="890"/>
      <c r="S7" s="890"/>
      <c r="T7" s="890"/>
      <c r="U7" s="890"/>
      <c r="V7" s="890"/>
      <c r="W7" s="890"/>
      <c r="X7" s="890"/>
      <c r="Y7" s="890"/>
      <c r="Z7" s="890"/>
      <c r="AA7" s="890"/>
      <c r="AB7" s="890"/>
      <c r="AC7" s="890"/>
      <c r="AD7" s="890"/>
      <c r="AE7" s="890"/>
      <c r="AF7" s="890"/>
      <c r="AG7" s="890"/>
      <c r="AH7" s="890"/>
      <c r="AI7" s="890"/>
      <c r="AJ7" s="890"/>
      <c r="AK7" s="890"/>
      <c r="AL7" s="890"/>
      <c r="AM7" s="890"/>
      <c r="AN7" s="890"/>
      <c r="AO7" s="890"/>
      <c r="AP7" s="890"/>
      <c r="AQ7" s="890"/>
      <c r="AR7" s="890"/>
      <c r="AS7" s="890"/>
      <c r="AT7" s="890"/>
      <c r="AU7" s="890"/>
      <c r="AV7" s="890"/>
      <c r="AW7" s="890"/>
      <c r="AX7" s="890"/>
      <c r="AY7" s="890"/>
      <c r="AZ7" s="890"/>
      <c r="BA7" s="890"/>
      <c r="BB7" s="890"/>
      <c r="BC7" s="890"/>
      <c r="BD7" s="890"/>
      <c r="BE7" s="890"/>
      <c r="BF7" s="890"/>
      <c r="BG7" s="890"/>
      <c r="BH7" s="890"/>
      <c r="BI7" s="890"/>
      <c r="BJ7" s="890"/>
      <c r="BK7" s="890"/>
      <c r="BL7" s="890"/>
      <c r="BM7" s="890"/>
      <c r="BN7" s="890"/>
      <c r="BO7" s="890"/>
      <c r="BP7" s="890"/>
      <c r="BQ7" s="890"/>
      <c r="BR7" s="890"/>
      <c r="BS7" s="890"/>
      <c r="BT7" s="890"/>
      <c r="BU7" s="890"/>
      <c r="BV7" s="890"/>
      <c r="BW7" s="890"/>
      <c r="BX7" s="890"/>
      <c r="BY7" s="890"/>
      <c r="BZ7" s="890"/>
      <c r="CA7" s="890"/>
      <c r="CB7" s="890"/>
      <c r="CC7" s="890"/>
      <c r="CD7" s="890"/>
      <c r="CE7" s="890"/>
      <c r="CF7" s="890"/>
      <c r="CG7" s="890"/>
      <c r="CH7" s="890"/>
      <c r="CI7" s="890"/>
      <c r="CJ7" s="890"/>
      <c r="CK7" s="890"/>
      <c r="CL7" s="890"/>
      <c r="CM7" s="890"/>
      <c r="CN7" s="890"/>
      <c r="CO7" s="890"/>
      <c r="CP7" s="890"/>
      <c r="CQ7" s="890"/>
      <c r="CR7" s="890"/>
      <c r="CS7" s="890"/>
      <c r="CT7" s="890"/>
      <c r="CU7" s="890"/>
      <c r="CV7" s="890"/>
      <c r="CW7" s="890"/>
      <c r="CX7" s="890"/>
      <c r="CY7" s="890"/>
      <c r="CZ7" s="890"/>
      <c r="DA7" s="890"/>
      <c r="DB7" s="890"/>
      <c r="DC7" s="890"/>
      <c r="DD7" s="890"/>
      <c r="DE7" s="890"/>
      <c r="DF7" s="890"/>
      <c r="DG7" s="890"/>
      <c r="DH7" s="890"/>
      <c r="DI7" s="890"/>
      <c r="DJ7" s="890"/>
      <c r="DK7" s="890"/>
      <c r="DL7" s="890"/>
      <c r="DM7" s="890"/>
      <c r="DN7" s="890"/>
      <c r="DO7" s="890"/>
      <c r="DP7" s="890"/>
      <c r="DQ7" s="890"/>
      <c r="DR7" s="890"/>
      <c r="DS7" s="890"/>
      <c r="DT7" s="890"/>
      <c r="DU7" s="890"/>
      <c r="DV7" s="890"/>
      <c r="DW7" s="890"/>
      <c r="DX7" s="890"/>
      <c r="DY7" s="890"/>
      <c r="DZ7" s="890"/>
    </row>
    <row r="8" ht="18" spans="1:130">
      <c r="A8" s="877" t="s">
        <v>2585</v>
      </c>
      <c r="B8" s="803" t="s">
        <v>251</v>
      </c>
      <c r="C8" s="803" t="s">
        <v>251</v>
      </c>
      <c r="D8" s="878" t="s">
        <v>251</v>
      </c>
      <c r="E8" s="879" t="s">
        <v>251</v>
      </c>
      <c r="F8" s="879" t="s">
        <v>251</v>
      </c>
      <c r="G8" s="879" t="s">
        <v>251</v>
      </c>
      <c r="H8" s="879" t="s">
        <v>251</v>
      </c>
      <c r="I8" s="854" t="s">
        <v>2586</v>
      </c>
      <c r="J8" s="893"/>
      <c r="K8" s="890"/>
      <c r="L8" s="890"/>
      <c r="N8" s="890"/>
      <c r="O8" s="890"/>
      <c r="P8" s="890"/>
      <c r="Q8" s="890"/>
      <c r="R8" s="890"/>
      <c r="S8" s="890"/>
      <c r="T8" s="890"/>
      <c r="U8" s="890"/>
      <c r="V8" s="890"/>
      <c r="W8" s="890"/>
      <c r="X8" s="890"/>
      <c r="Y8" s="890"/>
      <c r="Z8" s="890"/>
      <c r="AA8" s="890"/>
      <c r="AB8" s="890"/>
      <c r="AC8" s="890"/>
      <c r="AD8" s="890"/>
      <c r="AE8" s="890"/>
      <c r="AF8" s="890"/>
      <c r="AG8" s="890"/>
      <c r="AH8" s="890"/>
      <c r="AI8" s="890"/>
      <c r="AJ8" s="890"/>
      <c r="AK8" s="890"/>
      <c r="AL8" s="890"/>
      <c r="AM8" s="890"/>
      <c r="AN8" s="890"/>
      <c r="AO8" s="890"/>
      <c r="AP8" s="890"/>
      <c r="AQ8" s="890"/>
      <c r="AR8" s="890"/>
      <c r="AS8" s="890"/>
      <c r="AT8" s="890"/>
      <c r="AU8" s="890"/>
      <c r="AV8" s="890"/>
      <c r="AW8" s="890"/>
      <c r="AX8" s="890"/>
      <c r="AY8" s="890"/>
      <c r="AZ8" s="890"/>
      <c r="BA8" s="890"/>
      <c r="BB8" s="890"/>
      <c r="BC8" s="890"/>
      <c r="BD8" s="890"/>
      <c r="BE8" s="890"/>
      <c r="BF8" s="890"/>
      <c r="BG8" s="890"/>
      <c r="BH8" s="890"/>
      <c r="BI8" s="890"/>
      <c r="BJ8" s="890"/>
      <c r="BK8" s="890"/>
      <c r="BL8" s="890"/>
      <c r="BM8" s="890"/>
      <c r="BN8" s="890"/>
      <c r="BO8" s="890"/>
      <c r="BP8" s="890"/>
      <c r="BQ8" s="890"/>
      <c r="BR8" s="890"/>
      <c r="BS8" s="890"/>
      <c r="BT8" s="890"/>
      <c r="BU8" s="890"/>
      <c r="BV8" s="890"/>
      <c r="BW8" s="890"/>
      <c r="BX8" s="890"/>
      <c r="BY8" s="890"/>
      <c r="BZ8" s="890"/>
      <c r="CA8" s="890"/>
      <c r="CB8" s="890"/>
      <c r="CC8" s="890"/>
      <c r="CD8" s="890"/>
      <c r="CE8" s="890"/>
      <c r="CF8" s="890"/>
      <c r="CG8" s="890"/>
      <c r="CH8" s="890"/>
      <c r="CI8" s="890"/>
      <c r="CJ8" s="890"/>
      <c r="CK8" s="890"/>
      <c r="CL8" s="890"/>
      <c r="CM8" s="890"/>
      <c r="CN8" s="890"/>
      <c r="CO8" s="890"/>
      <c r="CP8" s="890"/>
      <c r="CQ8" s="890"/>
      <c r="CR8" s="890"/>
      <c r="CS8" s="890"/>
      <c r="CT8" s="890"/>
      <c r="CU8" s="890"/>
      <c r="CV8" s="890"/>
      <c r="CW8" s="890"/>
      <c r="CX8" s="890"/>
      <c r="CY8" s="890"/>
      <c r="CZ8" s="890"/>
      <c r="DA8" s="890"/>
      <c r="DB8" s="890"/>
      <c r="DC8" s="890"/>
      <c r="DD8" s="890"/>
      <c r="DE8" s="890"/>
      <c r="DF8" s="890"/>
      <c r="DG8" s="890"/>
      <c r="DH8" s="890"/>
      <c r="DI8" s="890"/>
      <c r="DJ8" s="890"/>
      <c r="DK8" s="890"/>
      <c r="DL8" s="890"/>
      <c r="DM8" s="890"/>
      <c r="DN8" s="890"/>
      <c r="DO8" s="890"/>
      <c r="DP8" s="890"/>
      <c r="DQ8" s="890"/>
      <c r="DR8" s="890"/>
      <c r="DS8" s="890"/>
      <c r="DT8" s="890"/>
      <c r="DU8" s="890"/>
      <c r="DV8" s="890"/>
      <c r="DW8" s="890"/>
      <c r="DX8" s="890"/>
      <c r="DY8" s="890"/>
      <c r="DZ8" s="890"/>
    </row>
    <row r="9" ht="27.75" customHeight="1" spans="1:130">
      <c r="A9" s="877" t="s">
        <v>2587</v>
      </c>
      <c r="B9" s="803" t="s">
        <v>251</v>
      </c>
      <c r="C9" s="803" t="s">
        <v>251</v>
      </c>
      <c r="D9" s="878" t="s">
        <v>251</v>
      </c>
      <c r="E9" s="879" t="s">
        <v>251</v>
      </c>
      <c r="F9" s="879" t="s">
        <v>251</v>
      </c>
      <c r="G9" s="879" t="s">
        <v>251</v>
      </c>
      <c r="H9" s="879" t="s">
        <v>251</v>
      </c>
      <c r="I9" s="856"/>
      <c r="J9" s="893"/>
      <c r="K9" s="890"/>
      <c r="L9" s="890"/>
      <c r="M9" s="890"/>
      <c r="N9" s="890"/>
      <c r="O9" s="890"/>
      <c r="P9" s="890"/>
      <c r="Q9" s="890"/>
      <c r="R9" s="890"/>
      <c r="S9" s="890"/>
      <c r="T9" s="890"/>
      <c r="U9" s="890"/>
      <c r="V9" s="890"/>
      <c r="W9" s="890"/>
      <c r="X9" s="890"/>
      <c r="Y9" s="890"/>
      <c r="Z9" s="890"/>
      <c r="AA9" s="890"/>
      <c r="AB9" s="890"/>
      <c r="AC9" s="890"/>
      <c r="AD9" s="890"/>
      <c r="AE9" s="890"/>
      <c r="AF9" s="890"/>
      <c r="AG9" s="890"/>
      <c r="AH9" s="890"/>
      <c r="AI9" s="890"/>
      <c r="AJ9" s="890"/>
      <c r="AK9" s="890"/>
      <c r="AL9" s="890"/>
      <c r="AM9" s="890"/>
      <c r="AN9" s="890"/>
      <c r="AO9" s="890"/>
      <c r="AP9" s="890"/>
      <c r="AQ9" s="890"/>
      <c r="AR9" s="890"/>
      <c r="AS9" s="890"/>
      <c r="AT9" s="890"/>
      <c r="AU9" s="890"/>
      <c r="AV9" s="890"/>
      <c r="AW9" s="890"/>
      <c r="AX9" s="890"/>
      <c r="AY9" s="890"/>
      <c r="AZ9" s="890"/>
      <c r="BA9" s="890"/>
      <c r="BB9" s="890"/>
      <c r="BC9" s="890"/>
      <c r="BD9" s="890"/>
      <c r="BE9" s="890"/>
      <c r="BF9" s="890"/>
      <c r="BG9" s="890"/>
      <c r="BH9" s="890"/>
      <c r="BI9" s="890"/>
      <c r="BJ9" s="890"/>
      <c r="BK9" s="890"/>
      <c r="BL9" s="890"/>
      <c r="BM9" s="890"/>
      <c r="BN9" s="890"/>
      <c r="BO9" s="890"/>
      <c r="BP9" s="890"/>
      <c r="BQ9" s="890"/>
      <c r="BR9" s="890"/>
      <c r="BS9" s="890"/>
      <c r="BT9" s="890"/>
      <c r="BU9" s="890"/>
      <c r="BV9" s="890"/>
      <c r="BW9" s="890"/>
      <c r="BX9" s="890"/>
      <c r="BY9" s="890"/>
      <c r="BZ9" s="890"/>
      <c r="CA9" s="890"/>
      <c r="CB9" s="890"/>
      <c r="CC9" s="890"/>
      <c r="CD9" s="890"/>
      <c r="CE9" s="890"/>
      <c r="CF9" s="890"/>
      <c r="CG9" s="890"/>
      <c r="CH9" s="890"/>
      <c r="CI9" s="890"/>
      <c r="CJ9" s="890"/>
      <c r="CK9" s="890"/>
      <c r="CL9" s="890"/>
      <c r="CM9" s="890"/>
      <c r="CN9" s="890"/>
      <c r="CO9" s="890"/>
      <c r="CP9" s="890"/>
      <c r="CQ9" s="890"/>
      <c r="CR9" s="890"/>
      <c r="CS9" s="890"/>
      <c r="CT9" s="890"/>
      <c r="CU9" s="890"/>
      <c r="CV9" s="890"/>
      <c r="CW9" s="890"/>
      <c r="CX9" s="890"/>
      <c r="CY9" s="890"/>
      <c r="CZ9" s="890"/>
      <c r="DA9" s="890"/>
      <c r="DB9" s="890"/>
      <c r="DC9" s="890"/>
      <c r="DD9" s="890"/>
      <c r="DE9" s="890"/>
      <c r="DF9" s="890"/>
      <c r="DG9" s="890"/>
      <c r="DH9" s="890"/>
      <c r="DI9" s="890"/>
      <c r="DJ9" s="890"/>
      <c r="DK9" s="890"/>
      <c r="DL9" s="890"/>
      <c r="DM9" s="890"/>
      <c r="DN9" s="890"/>
      <c r="DO9" s="890"/>
      <c r="DP9" s="890"/>
      <c r="DQ9" s="890"/>
      <c r="DR9" s="890"/>
      <c r="DS9" s="890"/>
      <c r="DT9" s="890"/>
      <c r="DU9" s="890"/>
      <c r="DV9" s="890"/>
      <c r="DW9" s="890"/>
      <c r="DX9" s="890"/>
      <c r="DY9" s="890"/>
      <c r="DZ9" s="890"/>
    </row>
    <row r="10" ht="18" spans="1:130">
      <c r="A10" s="880" t="s">
        <v>222</v>
      </c>
      <c r="B10" s="803" t="s">
        <v>251</v>
      </c>
      <c r="C10" s="803" t="s">
        <v>251</v>
      </c>
      <c r="D10" s="878" t="s">
        <v>251</v>
      </c>
      <c r="E10" s="879" t="s">
        <v>251</v>
      </c>
      <c r="F10" s="879" t="s">
        <v>251</v>
      </c>
      <c r="G10" s="879" t="s">
        <v>251</v>
      </c>
      <c r="H10" s="879" t="s">
        <v>251</v>
      </c>
      <c r="I10" s="857" t="s">
        <v>2588</v>
      </c>
      <c r="J10" s="894" t="s">
        <v>2589</v>
      </c>
      <c r="K10" s="890"/>
      <c r="L10" s="890"/>
      <c r="M10" s="890"/>
      <c r="N10" s="890"/>
      <c r="O10" s="890"/>
      <c r="P10" s="890"/>
      <c r="Q10" s="890"/>
      <c r="R10" s="890"/>
      <c r="S10" s="890"/>
      <c r="T10" s="890"/>
      <c r="U10" s="890"/>
      <c r="V10" s="890"/>
      <c r="W10" s="890"/>
      <c r="X10" s="890"/>
      <c r="Y10" s="890"/>
      <c r="Z10" s="890"/>
      <c r="AA10" s="890"/>
      <c r="AB10" s="890"/>
      <c r="AC10" s="890"/>
      <c r="AD10" s="890"/>
      <c r="AE10" s="890"/>
      <c r="AF10" s="890"/>
      <c r="AG10" s="890"/>
      <c r="AH10" s="890"/>
      <c r="AI10" s="890"/>
      <c r="AJ10" s="890"/>
      <c r="AK10" s="890"/>
      <c r="AL10" s="890"/>
      <c r="AM10" s="890"/>
      <c r="AN10" s="890"/>
      <c r="AO10" s="890"/>
      <c r="AP10" s="890"/>
      <c r="AQ10" s="890"/>
      <c r="AR10" s="890"/>
      <c r="AS10" s="890"/>
      <c r="AT10" s="890"/>
      <c r="AU10" s="890"/>
      <c r="AV10" s="890"/>
      <c r="AW10" s="890"/>
      <c r="AX10" s="890"/>
      <c r="AY10" s="890"/>
      <c r="AZ10" s="890"/>
      <c r="BA10" s="890"/>
      <c r="BB10" s="890"/>
      <c r="BC10" s="890"/>
      <c r="BD10" s="890"/>
      <c r="BE10" s="890"/>
      <c r="BF10" s="890"/>
      <c r="BG10" s="890"/>
      <c r="BH10" s="890"/>
      <c r="BI10" s="890"/>
      <c r="BJ10" s="890"/>
      <c r="BK10" s="890"/>
      <c r="BL10" s="890"/>
      <c r="BM10" s="890"/>
      <c r="BN10" s="890"/>
      <c r="BO10" s="890"/>
      <c r="BP10" s="890"/>
      <c r="BQ10" s="890"/>
      <c r="BR10" s="890"/>
      <c r="BS10" s="890"/>
      <c r="BT10" s="890"/>
      <c r="BU10" s="890"/>
      <c r="BV10" s="890"/>
      <c r="BW10" s="890"/>
      <c r="BX10" s="890"/>
      <c r="BY10" s="890"/>
      <c r="BZ10" s="890"/>
      <c r="CA10" s="890"/>
      <c r="CB10" s="890"/>
      <c r="CC10" s="890"/>
      <c r="CD10" s="890"/>
      <c r="CE10" s="890"/>
      <c r="CF10" s="890"/>
      <c r="CG10" s="890"/>
      <c r="CH10" s="890"/>
      <c r="CI10" s="890"/>
      <c r="CJ10" s="890"/>
      <c r="CK10" s="890"/>
      <c r="CL10" s="890"/>
      <c r="CM10" s="890"/>
      <c r="CN10" s="890"/>
      <c r="CO10" s="890"/>
      <c r="CP10" s="890"/>
      <c r="CQ10" s="890"/>
      <c r="CR10" s="890"/>
      <c r="CS10" s="890"/>
      <c r="CT10" s="890"/>
      <c r="CU10" s="890"/>
      <c r="CV10" s="890"/>
      <c r="CW10" s="890"/>
      <c r="CX10" s="890"/>
      <c r="CY10" s="890"/>
      <c r="CZ10" s="890"/>
      <c r="DA10" s="890"/>
      <c r="DB10" s="890"/>
      <c r="DC10" s="890"/>
      <c r="DD10" s="890"/>
      <c r="DE10" s="890"/>
      <c r="DF10" s="890"/>
      <c r="DG10" s="890"/>
      <c r="DH10" s="890"/>
      <c r="DI10" s="890"/>
      <c r="DJ10" s="890"/>
      <c r="DK10" s="890"/>
      <c r="DL10" s="890"/>
      <c r="DM10" s="890"/>
      <c r="DN10" s="890"/>
      <c r="DO10" s="890"/>
      <c r="DP10" s="890"/>
      <c r="DQ10" s="890"/>
      <c r="DR10" s="890"/>
      <c r="DS10" s="890"/>
      <c r="DT10" s="890"/>
      <c r="DU10" s="890"/>
      <c r="DV10" s="890"/>
      <c r="DW10" s="890"/>
      <c r="DX10" s="890"/>
      <c r="DY10" s="890"/>
      <c r="DZ10" s="890"/>
    </row>
    <row r="11" ht="18" spans="1:130">
      <c r="A11" s="880" t="s">
        <v>329</v>
      </c>
      <c r="B11" s="803" t="s">
        <v>251</v>
      </c>
      <c r="C11" s="803" t="s">
        <v>251</v>
      </c>
      <c r="D11" s="878" t="s">
        <v>251</v>
      </c>
      <c r="E11" s="879" t="s">
        <v>251</v>
      </c>
      <c r="F11" s="879" t="s">
        <v>251</v>
      </c>
      <c r="G11" s="879" t="s">
        <v>251</v>
      </c>
      <c r="H11" s="879" t="s">
        <v>251</v>
      </c>
      <c r="I11" s="859"/>
      <c r="J11" s="895"/>
      <c r="K11" s="890"/>
      <c r="L11" s="890"/>
      <c r="M11" s="890"/>
      <c r="N11" s="890"/>
      <c r="O11" s="890"/>
      <c r="P11" s="890"/>
      <c r="Q11" s="890"/>
      <c r="R11" s="890"/>
      <c r="S11" s="890"/>
      <c r="T11" s="890"/>
      <c r="U11" s="890"/>
      <c r="V11" s="890"/>
      <c r="W11" s="890"/>
      <c r="X11" s="890"/>
      <c r="Y11" s="890"/>
      <c r="Z11" s="890"/>
      <c r="AA11" s="890"/>
      <c r="AB11" s="890"/>
      <c r="AC11" s="890"/>
      <c r="AD11" s="890"/>
      <c r="AE11" s="890"/>
      <c r="AF11" s="890"/>
      <c r="AG11" s="890"/>
      <c r="AH11" s="890"/>
      <c r="AI11" s="890"/>
      <c r="AJ11" s="890"/>
      <c r="AK11" s="890"/>
      <c r="AL11" s="890"/>
      <c r="AM11" s="890"/>
      <c r="AN11" s="890"/>
      <c r="AO11" s="890"/>
      <c r="AP11" s="890"/>
      <c r="AQ11" s="890"/>
      <c r="AR11" s="890"/>
      <c r="AS11" s="890"/>
      <c r="AT11" s="890"/>
      <c r="AU11" s="890"/>
      <c r="AV11" s="890"/>
      <c r="AW11" s="890"/>
      <c r="AX11" s="890"/>
      <c r="AY11" s="890"/>
      <c r="AZ11" s="890"/>
      <c r="BA11" s="890"/>
      <c r="BB11" s="890"/>
      <c r="BC11" s="890"/>
      <c r="BD11" s="890"/>
      <c r="BE11" s="890"/>
      <c r="BF11" s="890"/>
      <c r="BG11" s="890"/>
      <c r="BH11" s="890"/>
      <c r="BI11" s="890"/>
      <c r="BJ11" s="890"/>
      <c r="BK11" s="890"/>
      <c r="BL11" s="890"/>
      <c r="BM11" s="890"/>
      <c r="BN11" s="890"/>
      <c r="BO11" s="890"/>
      <c r="BP11" s="890"/>
      <c r="BQ11" s="890"/>
      <c r="BR11" s="890"/>
      <c r="BS11" s="890"/>
      <c r="BT11" s="890"/>
      <c r="BU11" s="890"/>
      <c r="BV11" s="890"/>
      <c r="BW11" s="890"/>
      <c r="BX11" s="890"/>
      <c r="BY11" s="890"/>
      <c r="BZ11" s="890"/>
      <c r="CA11" s="890"/>
      <c r="CB11" s="890"/>
      <c r="CC11" s="890"/>
      <c r="CD11" s="890"/>
      <c r="CE11" s="890"/>
      <c r="CF11" s="890"/>
      <c r="CG11" s="890"/>
      <c r="CH11" s="890"/>
      <c r="CI11" s="890"/>
      <c r="CJ11" s="890"/>
      <c r="CK11" s="890"/>
      <c r="CL11" s="890"/>
      <c r="CM11" s="890"/>
      <c r="CN11" s="890"/>
      <c r="CO11" s="890"/>
      <c r="CP11" s="890"/>
      <c r="CQ11" s="890"/>
      <c r="CR11" s="890"/>
      <c r="CS11" s="890"/>
      <c r="CT11" s="890"/>
      <c r="CU11" s="890"/>
      <c r="CV11" s="890"/>
      <c r="CW11" s="890"/>
      <c r="CX11" s="890"/>
      <c r="CY11" s="890"/>
      <c r="CZ11" s="890"/>
      <c r="DA11" s="890"/>
      <c r="DB11" s="890"/>
      <c r="DC11" s="890"/>
      <c r="DD11" s="890"/>
      <c r="DE11" s="890"/>
      <c r="DF11" s="890"/>
      <c r="DG11" s="890"/>
      <c r="DH11" s="890"/>
      <c r="DI11" s="890"/>
      <c r="DJ11" s="890"/>
      <c r="DK11" s="890"/>
      <c r="DL11" s="890"/>
      <c r="DM11" s="890"/>
      <c r="DN11" s="890"/>
      <c r="DO11" s="890"/>
      <c r="DP11" s="890"/>
      <c r="DQ11" s="890"/>
      <c r="DR11" s="890"/>
      <c r="DS11" s="890"/>
      <c r="DT11" s="890"/>
      <c r="DU11" s="890"/>
      <c r="DV11" s="890"/>
      <c r="DW11" s="890"/>
      <c r="DX11" s="890"/>
      <c r="DY11" s="890"/>
      <c r="DZ11" s="890"/>
    </row>
    <row r="12" ht="18" spans="1:130">
      <c r="A12" s="881" t="s">
        <v>2590</v>
      </c>
      <c r="B12" s="803" t="s">
        <v>251</v>
      </c>
      <c r="C12" s="803" t="s">
        <v>251</v>
      </c>
      <c r="D12" s="878" t="s">
        <v>251</v>
      </c>
      <c r="E12" s="878" t="s">
        <v>251</v>
      </c>
      <c r="F12" s="878" t="s">
        <v>251</v>
      </c>
      <c r="G12" s="878" t="s">
        <v>251</v>
      </c>
      <c r="H12" s="878" t="s">
        <v>251</v>
      </c>
      <c r="I12" s="859"/>
      <c r="J12" s="895"/>
      <c r="K12" s="890"/>
      <c r="L12" s="890"/>
      <c r="M12" s="890"/>
      <c r="N12" s="890"/>
      <c r="O12" s="890"/>
      <c r="P12" s="890"/>
      <c r="Q12" s="890"/>
      <c r="R12" s="890"/>
      <c r="S12" s="890"/>
      <c r="T12" s="890"/>
      <c r="U12" s="890"/>
      <c r="V12" s="890"/>
      <c r="W12" s="890"/>
      <c r="X12" s="890"/>
      <c r="Y12" s="890"/>
      <c r="Z12" s="890"/>
      <c r="AA12" s="890"/>
      <c r="AB12" s="890"/>
      <c r="AC12" s="890"/>
      <c r="AD12" s="890"/>
      <c r="AE12" s="890"/>
      <c r="AF12" s="890"/>
      <c r="AG12" s="890"/>
      <c r="AH12" s="890"/>
      <c r="AI12" s="890"/>
      <c r="AJ12" s="890"/>
      <c r="AK12" s="890"/>
      <c r="AL12" s="890"/>
      <c r="AM12" s="890"/>
      <c r="AN12" s="890"/>
      <c r="AO12" s="890"/>
      <c r="AP12" s="890"/>
      <c r="AQ12" s="890"/>
      <c r="AR12" s="890"/>
      <c r="AS12" s="890"/>
      <c r="AT12" s="890"/>
      <c r="AU12" s="890"/>
      <c r="AV12" s="890"/>
      <c r="AW12" s="890"/>
      <c r="AX12" s="890"/>
      <c r="AY12" s="890"/>
      <c r="AZ12" s="890"/>
      <c r="BA12" s="890"/>
      <c r="BB12" s="890"/>
      <c r="BC12" s="890"/>
      <c r="BD12" s="890"/>
      <c r="BE12" s="890"/>
      <c r="BF12" s="890"/>
      <c r="BG12" s="890"/>
      <c r="BH12" s="890"/>
      <c r="BI12" s="890"/>
      <c r="BJ12" s="890"/>
      <c r="BK12" s="890"/>
      <c r="BL12" s="890"/>
      <c r="BM12" s="890"/>
      <c r="BN12" s="890"/>
      <c r="BO12" s="890"/>
      <c r="BP12" s="890"/>
      <c r="BQ12" s="890"/>
      <c r="BR12" s="890"/>
      <c r="BS12" s="890"/>
      <c r="BT12" s="890"/>
      <c r="BU12" s="890"/>
      <c r="BV12" s="890"/>
      <c r="BW12" s="890"/>
      <c r="BX12" s="890"/>
      <c r="BY12" s="890"/>
      <c r="BZ12" s="890"/>
      <c r="CA12" s="890"/>
      <c r="CB12" s="890"/>
      <c r="CC12" s="890"/>
      <c r="CD12" s="890"/>
      <c r="CE12" s="890"/>
      <c r="CF12" s="890"/>
      <c r="CG12" s="890"/>
      <c r="CH12" s="890"/>
      <c r="CI12" s="890"/>
      <c r="CJ12" s="890"/>
      <c r="CK12" s="890"/>
      <c r="CL12" s="890"/>
      <c r="CM12" s="890"/>
      <c r="CN12" s="890"/>
      <c r="CO12" s="890"/>
      <c r="CP12" s="890"/>
      <c r="CQ12" s="890"/>
      <c r="CR12" s="890"/>
      <c r="CS12" s="890"/>
      <c r="CT12" s="890"/>
      <c r="CU12" s="890"/>
      <c r="CV12" s="890"/>
      <c r="CW12" s="890"/>
      <c r="CX12" s="890"/>
      <c r="CY12" s="890"/>
      <c r="CZ12" s="890"/>
      <c r="DA12" s="890"/>
      <c r="DB12" s="890"/>
      <c r="DC12" s="890"/>
      <c r="DD12" s="890"/>
      <c r="DE12" s="890"/>
      <c r="DF12" s="890"/>
      <c r="DG12" s="890"/>
      <c r="DH12" s="890"/>
      <c r="DI12" s="890"/>
      <c r="DJ12" s="890"/>
      <c r="DK12" s="890"/>
      <c r="DL12" s="890"/>
      <c r="DM12" s="890"/>
      <c r="DN12" s="890"/>
      <c r="DO12" s="890"/>
      <c r="DP12" s="890"/>
      <c r="DQ12" s="890"/>
      <c r="DR12" s="890"/>
      <c r="DS12" s="890"/>
      <c r="DT12" s="890"/>
      <c r="DU12" s="890"/>
      <c r="DV12" s="890"/>
      <c r="DW12" s="890"/>
      <c r="DX12" s="890"/>
      <c r="DY12" s="890"/>
      <c r="DZ12" s="890"/>
    </row>
    <row r="13" ht="18" spans="1:130">
      <c r="A13" s="817" t="s">
        <v>2591</v>
      </c>
      <c r="B13" s="803" t="s">
        <v>251</v>
      </c>
      <c r="C13" s="803" t="s">
        <v>251</v>
      </c>
      <c r="D13" s="878" t="s">
        <v>251</v>
      </c>
      <c r="E13" s="882" t="s">
        <v>251</v>
      </c>
      <c r="F13" s="882" t="s">
        <v>251</v>
      </c>
      <c r="G13" s="882" t="s">
        <v>251</v>
      </c>
      <c r="H13" s="882" t="s">
        <v>251</v>
      </c>
      <c r="I13" s="859"/>
      <c r="J13" s="895"/>
      <c r="K13" s="890"/>
      <c r="L13" s="890"/>
      <c r="M13" s="890"/>
      <c r="N13" s="890"/>
      <c r="O13" s="890"/>
      <c r="P13" s="890"/>
      <c r="Q13" s="890"/>
      <c r="R13" s="890"/>
      <c r="S13" s="890"/>
      <c r="T13" s="890"/>
      <c r="U13" s="890"/>
      <c r="V13" s="890"/>
      <c r="W13" s="890"/>
      <c r="X13" s="890"/>
      <c r="Y13" s="890"/>
      <c r="Z13" s="890"/>
      <c r="AA13" s="890"/>
      <c r="AB13" s="890"/>
      <c r="AC13" s="890"/>
      <c r="AD13" s="890"/>
      <c r="AE13" s="890"/>
      <c r="AF13" s="890"/>
      <c r="AG13" s="890"/>
      <c r="AH13" s="890"/>
      <c r="AI13" s="890"/>
      <c r="AJ13" s="890"/>
      <c r="AK13" s="890"/>
      <c r="AL13" s="890"/>
      <c r="AM13" s="890"/>
      <c r="AN13" s="890"/>
      <c r="AO13" s="890"/>
      <c r="AP13" s="890"/>
      <c r="AQ13" s="890"/>
      <c r="AR13" s="890"/>
      <c r="AS13" s="890"/>
      <c r="AT13" s="890"/>
      <c r="AU13" s="890"/>
      <c r="AV13" s="890"/>
      <c r="AW13" s="890"/>
      <c r="AX13" s="890"/>
      <c r="AY13" s="890"/>
      <c r="AZ13" s="890"/>
      <c r="BA13" s="890"/>
      <c r="BB13" s="890"/>
      <c r="BC13" s="890"/>
      <c r="BD13" s="890"/>
      <c r="BE13" s="890"/>
      <c r="BF13" s="890"/>
      <c r="BG13" s="890"/>
      <c r="BH13" s="890"/>
      <c r="BI13" s="890"/>
      <c r="BJ13" s="890"/>
      <c r="BK13" s="890"/>
      <c r="BL13" s="890"/>
      <c r="BM13" s="890"/>
      <c r="BN13" s="890"/>
      <c r="BO13" s="890"/>
      <c r="BP13" s="890"/>
      <c r="BQ13" s="890"/>
      <c r="BR13" s="890"/>
      <c r="BS13" s="890"/>
      <c r="BT13" s="890"/>
      <c r="BU13" s="890"/>
      <c r="BV13" s="890"/>
      <c r="BW13" s="890"/>
      <c r="BX13" s="890"/>
      <c r="BY13" s="890"/>
      <c r="BZ13" s="890"/>
      <c r="CA13" s="890"/>
      <c r="CB13" s="890"/>
      <c r="CC13" s="890"/>
      <c r="CD13" s="890"/>
      <c r="CE13" s="890"/>
      <c r="CF13" s="890"/>
      <c r="CG13" s="890"/>
      <c r="CH13" s="890"/>
      <c r="CI13" s="890"/>
      <c r="CJ13" s="890"/>
      <c r="CK13" s="890"/>
      <c r="CL13" s="890"/>
      <c r="CM13" s="890"/>
      <c r="CN13" s="890"/>
      <c r="CO13" s="890"/>
      <c r="CP13" s="890"/>
      <c r="CQ13" s="890"/>
      <c r="CR13" s="890"/>
      <c r="CS13" s="890"/>
      <c r="CT13" s="890"/>
      <c r="CU13" s="890"/>
      <c r="CV13" s="890"/>
      <c r="CW13" s="890"/>
      <c r="CX13" s="890"/>
      <c r="CY13" s="890"/>
      <c r="CZ13" s="890"/>
      <c r="DA13" s="890"/>
      <c r="DB13" s="890"/>
      <c r="DC13" s="890"/>
      <c r="DD13" s="890"/>
      <c r="DE13" s="890"/>
      <c r="DF13" s="890"/>
      <c r="DG13" s="890"/>
      <c r="DH13" s="890"/>
      <c r="DI13" s="890"/>
      <c r="DJ13" s="890"/>
      <c r="DK13" s="890"/>
      <c r="DL13" s="890"/>
      <c r="DM13" s="890"/>
      <c r="DN13" s="890"/>
      <c r="DO13" s="890"/>
      <c r="DP13" s="890"/>
      <c r="DQ13" s="890"/>
      <c r="DR13" s="890"/>
      <c r="DS13" s="890"/>
      <c r="DT13" s="890"/>
      <c r="DU13" s="890"/>
      <c r="DV13" s="890"/>
      <c r="DW13" s="890"/>
      <c r="DX13" s="890"/>
      <c r="DY13" s="890"/>
      <c r="DZ13" s="890"/>
    </row>
    <row r="14" ht="18" spans="1:130">
      <c r="A14" s="881" t="s">
        <v>2592</v>
      </c>
      <c r="B14" s="803" t="s">
        <v>251</v>
      </c>
      <c r="C14" s="803" t="s">
        <v>251</v>
      </c>
      <c r="D14" s="878" t="s">
        <v>251</v>
      </c>
      <c r="E14" s="879" t="s">
        <v>251</v>
      </c>
      <c r="F14" s="879" t="s">
        <v>251</v>
      </c>
      <c r="G14" s="879" t="s">
        <v>251</v>
      </c>
      <c r="H14" s="879" t="s">
        <v>251</v>
      </c>
      <c r="I14" s="859"/>
      <c r="J14" s="895"/>
      <c r="K14" s="890"/>
      <c r="L14" s="890"/>
      <c r="M14" s="890"/>
      <c r="N14" s="890"/>
      <c r="O14" s="890"/>
      <c r="P14" s="890"/>
      <c r="Q14" s="890"/>
      <c r="R14" s="890"/>
      <c r="S14" s="890"/>
      <c r="T14" s="890"/>
      <c r="U14" s="890"/>
      <c r="V14" s="890"/>
      <c r="W14" s="890"/>
      <c r="X14" s="890"/>
      <c r="Y14" s="890"/>
      <c r="Z14" s="890"/>
      <c r="AA14" s="890"/>
      <c r="AB14" s="890"/>
      <c r="AC14" s="890"/>
      <c r="AD14" s="890"/>
      <c r="AE14" s="890"/>
      <c r="AF14" s="890"/>
      <c r="AG14" s="890"/>
      <c r="AH14" s="890"/>
      <c r="AI14" s="890"/>
      <c r="AJ14" s="890"/>
      <c r="AK14" s="890"/>
      <c r="AL14" s="890"/>
      <c r="AM14" s="890"/>
      <c r="AN14" s="890"/>
      <c r="AO14" s="890"/>
      <c r="AP14" s="890"/>
      <c r="AQ14" s="890"/>
      <c r="AR14" s="890"/>
      <c r="AS14" s="890"/>
      <c r="AT14" s="890"/>
      <c r="AU14" s="890"/>
      <c r="AV14" s="890"/>
      <c r="AW14" s="890"/>
      <c r="AX14" s="890"/>
      <c r="AY14" s="890"/>
      <c r="AZ14" s="890"/>
      <c r="BA14" s="890"/>
      <c r="BB14" s="890"/>
      <c r="BC14" s="890"/>
      <c r="BD14" s="890"/>
      <c r="BE14" s="890"/>
      <c r="BF14" s="890"/>
      <c r="BG14" s="890"/>
      <c r="BH14" s="890"/>
      <c r="BI14" s="890"/>
      <c r="BJ14" s="890"/>
      <c r="BK14" s="890"/>
      <c r="BL14" s="890"/>
      <c r="BM14" s="890"/>
      <c r="BN14" s="890"/>
      <c r="BO14" s="890"/>
      <c r="BP14" s="890"/>
      <c r="BQ14" s="890"/>
      <c r="BR14" s="890"/>
      <c r="BS14" s="890"/>
      <c r="BT14" s="890"/>
      <c r="BU14" s="890"/>
      <c r="BV14" s="890"/>
      <c r="BW14" s="890"/>
      <c r="BX14" s="890"/>
      <c r="BY14" s="890"/>
      <c r="BZ14" s="890"/>
      <c r="CA14" s="890"/>
      <c r="CB14" s="890"/>
      <c r="CC14" s="890"/>
      <c r="CD14" s="890"/>
      <c r="CE14" s="890"/>
      <c r="CF14" s="890"/>
      <c r="CG14" s="890"/>
      <c r="CH14" s="890"/>
      <c r="CI14" s="890"/>
      <c r="CJ14" s="890"/>
      <c r="CK14" s="890"/>
      <c r="CL14" s="890"/>
      <c r="CM14" s="890"/>
      <c r="CN14" s="890"/>
      <c r="CO14" s="890"/>
      <c r="CP14" s="890"/>
      <c r="CQ14" s="890"/>
      <c r="CR14" s="890"/>
      <c r="CS14" s="890"/>
      <c r="CT14" s="890"/>
      <c r="CU14" s="890"/>
      <c r="CV14" s="890"/>
      <c r="CW14" s="890"/>
      <c r="CX14" s="890"/>
      <c r="CY14" s="890"/>
      <c r="CZ14" s="890"/>
      <c r="DA14" s="890"/>
      <c r="DB14" s="890"/>
      <c r="DC14" s="890"/>
      <c r="DD14" s="890"/>
      <c r="DE14" s="890"/>
      <c r="DF14" s="890"/>
      <c r="DG14" s="890"/>
      <c r="DH14" s="890"/>
      <c r="DI14" s="890"/>
      <c r="DJ14" s="890"/>
      <c r="DK14" s="890"/>
      <c r="DL14" s="890"/>
      <c r="DM14" s="890"/>
      <c r="DN14" s="890"/>
      <c r="DO14" s="890"/>
      <c r="DP14" s="890"/>
      <c r="DQ14" s="890"/>
      <c r="DR14" s="890"/>
      <c r="DS14" s="890"/>
      <c r="DT14" s="890"/>
      <c r="DU14" s="890"/>
      <c r="DV14" s="890"/>
      <c r="DW14" s="890"/>
      <c r="DX14" s="890"/>
      <c r="DY14" s="890"/>
      <c r="DZ14" s="890"/>
    </row>
    <row r="15" ht="18" spans="1:130">
      <c r="A15" s="883" t="s">
        <v>2593</v>
      </c>
      <c r="B15" s="803" t="s">
        <v>251</v>
      </c>
      <c r="C15" s="803" t="s">
        <v>251</v>
      </c>
      <c r="D15" s="803" t="s">
        <v>251</v>
      </c>
      <c r="E15" s="803" t="s">
        <v>251</v>
      </c>
      <c r="F15" s="803" t="s">
        <v>251</v>
      </c>
      <c r="G15" s="803" t="s">
        <v>251</v>
      </c>
      <c r="H15" s="803" t="s">
        <v>251</v>
      </c>
      <c r="I15" s="859"/>
      <c r="J15" s="895"/>
      <c r="K15" s="890"/>
      <c r="L15" s="890"/>
      <c r="M15" s="890"/>
      <c r="N15" s="890"/>
      <c r="O15" s="890"/>
      <c r="P15" s="890"/>
      <c r="Q15" s="890"/>
      <c r="R15" s="890"/>
      <c r="S15" s="890"/>
      <c r="T15" s="890"/>
      <c r="U15" s="890"/>
      <c r="V15" s="890"/>
      <c r="W15" s="890"/>
      <c r="X15" s="890"/>
      <c r="Y15" s="890"/>
      <c r="Z15" s="890"/>
      <c r="AA15" s="890"/>
      <c r="AB15" s="890"/>
      <c r="AC15" s="890"/>
      <c r="AD15" s="890"/>
      <c r="AE15" s="890"/>
      <c r="AF15" s="890"/>
      <c r="AG15" s="890"/>
      <c r="AH15" s="890"/>
      <c r="AI15" s="890"/>
      <c r="AJ15" s="890"/>
      <c r="AK15" s="890"/>
      <c r="AL15" s="890"/>
      <c r="AM15" s="890"/>
      <c r="AN15" s="890"/>
      <c r="AO15" s="890"/>
      <c r="AP15" s="890"/>
      <c r="AQ15" s="890"/>
      <c r="AR15" s="890"/>
      <c r="AS15" s="890"/>
      <c r="AT15" s="890"/>
      <c r="AU15" s="890"/>
      <c r="AV15" s="890"/>
      <c r="AW15" s="890"/>
      <c r="AX15" s="890"/>
      <c r="AY15" s="890"/>
      <c r="AZ15" s="890"/>
      <c r="BA15" s="890"/>
      <c r="BB15" s="890"/>
      <c r="BC15" s="890"/>
      <c r="BD15" s="890"/>
      <c r="BE15" s="890"/>
      <c r="BF15" s="890"/>
      <c r="BG15" s="890"/>
      <c r="BH15" s="890"/>
      <c r="BI15" s="890"/>
      <c r="BJ15" s="890"/>
      <c r="BK15" s="890"/>
      <c r="BL15" s="890"/>
      <c r="BM15" s="890"/>
      <c r="BN15" s="890"/>
      <c r="BO15" s="890"/>
      <c r="BP15" s="890"/>
      <c r="BQ15" s="890"/>
      <c r="BR15" s="890"/>
      <c r="BS15" s="890"/>
      <c r="BT15" s="890"/>
      <c r="BU15" s="890"/>
      <c r="BV15" s="890"/>
      <c r="BW15" s="890"/>
      <c r="BX15" s="890"/>
      <c r="BY15" s="890"/>
      <c r="BZ15" s="890"/>
      <c r="CA15" s="890"/>
      <c r="CB15" s="890"/>
      <c r="CC15" s="890"/>
      <c r="CD15" s="890"/>
      <c r="CE15" s="890"/>
      <c r="CF15" s="890"/>
      <c r="CG15" s="890"/>
      <c r="CH15" s="890"/>
      <c r="CI15" s="890"/>
      <c r="CJ15" s="890"/>
      <c r="CK15" s="890"/>
      <c r="CL15" s="890"/>
      <c r="CM15" s="890"/>
      <c r="CN15" s="890"/>
      <c r="CO15" s="890"/>
      <c r="CP15" s="890"/>
      <c r="CQ15" s="890"/>
      <c r="CR15" s="890"/>
      <c r="CS15" s="890"/>
      <c r="CT15" s="890"/>
      <c r="CU15" s="890"/>
      <c r="CV15" s="890"/>
      <c r="CW15" s="890"/>
      <c r="CX15" s="890"/>
      <c r="CY15" s="890"/>
      <c r="CZ15" s="890"/>
      <c r="DA15" s="890"/>
      <c r="DB15" s="890"/>
      <c r="DC15" s="890"/>
      <c r="DD15" s="890"/>
      <c r="DE15" s="890"/>
      <c r="DF15" s="890"/>
      <c r="DG15" s="890"/>
      <c r="DH15" s="890"/>
      <c r="DI15" s="890"/>
      <c r="DJ15" s="890"/>
      <c r="DK15" s="890"/>
      <c r="DL15" s="890"/>
      <c r="DM15" s="890"/>
      <c r="DN15" s="890"/>
      <c r="DO15" s="890"/>
      <c r="DP15" s="890"/>
      <c r="DQ15" s="890"/>
      <c r="DR15" s="890"/>
      <c r="DS15" s="890"/>
      <c r="DT15" s="890"/>
      <c r="DU15" s="890"/>
      <c r="DV15" s="890"/>
      <c r="DW15" s="890"/>
      <c r="DX15" s="890"/>
      <c r="DY15" s="890"/>
      <c r="DZ15" s="890"/>
    </row>
    <row r="16" ht="18" spans="1:130">
      <c r="A16" s="880" t="s">
        <v>2594</v>
      </c>
      <c r="B16" s="803" t="s">
        <v>251</v>
      </c>
      <c r="C16" s="803" t="s">
        <v>251</v>
      </c>
      <c r="D16" s="803" t="s">
        <v>251</v>
      </c>
      <c r="E16" s="803" t="s">
        <v>251</v>
      </c>
      <c r="F16" s="803" t="s">
        <v>251</v>
      </c>
      <c r="G16" s="884" t="s">
        <v>251</v>
      </c>
      <c r="H16" s="884" t="s">
        <v>251</v>
      </c>
      <c r="I16" s="859"/>
      <c r="J16" s="895"/>
      <c r="K16" s="890"/>
      <c r="L16" s="890"/>
      <c r="M16" s="890"/>
      <c r="N16" s="890"/>
      <c r="O16" s="890"/>
      <c r="P16" s="890"/>
      <c r="Q16" s="890"/>
      <c r="R16" s="890"/>
      <c r="S16" s="890"/>
      <c r="T16" s="890"/>
      <c r="U16" s="890"/>
      <c r="V16" s="890"/>
      <c r="W16" s="890"/>
      <c r="X16" s="890"/>
      <c r="Y16" s="890"/>
      <c r="Z16" s="890"/>
      <c r="AA16" s="890"/>
      <c r="AB16" s="890"/>
      <c r="AC16" s="890"/>
      <c r="AD16" s="890"/>
      <c r="AE16" s="890"/>
      <c r="AF16" s="890"/>
      <c r="AG16" s="890"/>
      <c r="AH16" s="890"/>
      <c r="AI16" s="890"/>
      <c r="AJ16" s="890"/>
      <c r="AK16" s="890"/>
      <c r="AL16" s="890"/>
      <c r="AM16" s="890"/>
      <c r="AN16" s="890"/>
      <c r="AO16" s="890"/>
      <c r="AP16" s="890"/>
      <c r="AQ16" s="890"/>
      <c r="AR16" s="890"/>
      <c r="AS16" s="890"/>
      <c r="AT16" s="890"/>
      <c r="AU16" s="890"/>
      <c r="AV16" s="890"/>
      <c r="AW16" s="890"/>
      <c r="AX16" s="890"/>
      <c r="AY16" s="890"/>
      <c r="AZ16" s="890"/>
      <c r="BA16" s="890"/>
      <c r="BB16" s="890"/>
      <c r="BC16" s="890"/>
      <c r="BD16" s="890"/>
      <c r="BE16" s="890"/>
      <c r="BF16" s="890"/>
      <c r="BG16" s="890"/>
      <c r="BH16" s="890"/>
      <c r="BI16" s="890"/>
      <c r="BJ16" s="890"/>
      <c r="BK16" s="890"/>
      <c r="BL16" s="890"/>
      <c r="BM16" s="890"/>
      <c r="BN16" s="890"/>
      <c r="BO16" s="890"/>
      <c r="BP16" s="890"/>
      <c r="BQ16" s="890"/>
      <c r="BR16" s="890"/>
      <c r="BS16" s="890"/>
      <c r="BT16" s="890"/>
      <c r="BU16" s="890"/>
      <c r="BV16" s="890"/>
      <c r="BW16" s="890"/>
      <c r="BX16" s="890"/>
      <c r="BY16" s="890"/>
      <c r="BZ16" s="890"/>
      <c r="CA16" s="890"/>
      <c r="CB16" s="890"/>
      <c r="CC16" s="890"/>
      <c r="CD16" s="890"/>
      <c r="CE16" s="890"/>
      <c r="CF16" s="890"/>
      <c r="CG16" s="890"/>
      <c r="CH16" s="890"/>
      <c r="CI16" s="890"/>
      <c r="CJ16" s="890"/>
      <c r="CK16" s="890"/>
      <c r="CL16" s="890"/>
      <c r="CM16" s="890"/>
      <c r="CN16" s="890"/>
      <c r="CO16" s="890"/>
      <c r="CP16" s="890"/>
      <c r="CQ16" s="890"/>
      <c r="CR16" s="890"/>
      <c r="CS16" s="890"/>
      <c r="CT16" s="890"/>
      <c r="CU16" s="890"/>
      <c r="CV16" s="890"/>
      <c r="CW16" s="890"/>
      <c r="CX16" s="890"/>
      <c r="CY16" s="890"/>
      <c r="CZ16" s="890"/>
      <c r="DA16" s="890"/>
      <c r="DB16" s="890"/>
      <c r="DC16" s="890"/>
      <c r="DD16" s="890"/>
      <c r="DE16" s="890"/>
      <c r="DF16" s="890"/>
      <c r="DG16" s="890"/>
      <c r="DH16" s="890"/>
      <c r="DI16" s="890"/>
      <c r="DJ16" s="890"/>
      <c r="DK16" s="890"/>
      <c r="DL16" s="890"/>
      <c r="DM16" s="890"/>
      <c r="DN16" s="890"/>
      <c r="DO16" s="890"/>
      <c r="DP16" s="890"/>
      <c r="DQ16" s="890"/>
      <c r="DR16" s="890"/>
      <c r="DS16" s="890"/>
      <c r="DT16" s="890"/>
      <c r="DU16" s="890"/>
      <c r="DV16" s="890"/>
      <c r="DW16" s="890"/>
      <c r="DX16" s="890"/>
      <c r="DY16" s="890"/>
      <c r="DZ16" s="890"/>
    </row>
    <row r="17" ht="18" spans="1:130">
      <c r="A17" s="885" t="s">
        <v>2595</v>
      </c>
      <c r="B17" s="803" t="s">
        <v>251</v>
      </c>
      <c r="C17" s="803" t="s">
        <v>251</v>
      </c>
      <c r="D17" s="803" t="s">
        <v>251</v>
      </c>
      <c r="E17" s="803" t="s">
        <v>251</v>
      </c>
      <c r="F17" s="803" t="s">
        <v>251</v>
      </c>
      <c r="G17" s="803" t="s">
        <v>251</v>
      </c>
      <c r="H17" s="803" t="s">
        <v>251</v>
      </c>
      <c r="I17" s="861" t="s">
        <v>2588</v>
      </c>
      <c r="J17" s="895"/>
      <c r="K17" s="890"/>
      <c r="L17" s="890"/>
      <c r="M17" s="890"/>
      <c r="N17" s="890"/>
      <c r="O17" s="890"/>
      <c r="P17" s="890"/>
      <c r="Q17" s="890"/>
      <c r="R17" s="890"/>
      <c r="S17" s="890"/>
      <c r="T17" s="890"/>
      <c r="U17" s="890"/>
      <c r="V17" s="890"/>
      <c r="W17" s="890"/>
      <c r="X17" s="890"/>
      <c r="Y17" s="890"/>
      <c r="Z17" s="890"/>
      <c r="AA17" s="890"/>
      <c r="AB17" s="890"/>
      <c r="AC17" s="890"/>
      <c r="AD17" s="890"/>
      <c r="AE17" s="890"/>
      <c r="AF17" s="890"/>
      <c r="AG17" s="890"/>
      <c r="AH17" s="890"/>
      <c r="AI17" s="890"/>
      <c r="AJ17" s="890"/>
      <c r="AK17" s="890"/>
      <c r="AL17" s="890"/>
      <c r="AM17" s="890"/>
      <c r="AN17" s="890"/>
      <c r="AO17" s="890"/>
      <c r="AP17" s="890"/>
      <c r="AQ17" s="890"/>
      <c r="AR17" s="890"/>
      <c r="AS17" s="890"/>
      <c r="AT17" s="890"/>
      <c r="AU17" s="890"/>
      <c r="AV17" s="890"/>
      <c r="AW17" s="890"/>
      <c r="AX17" s="890"/>
      <c r="AY17" s="890"/>
      <c r="AZ17" s="890"/>
      <c r="BA17" s="890"/>
      <c r="BB17" s="890"/>
      <c r="BC17" s="890"/>
      <c r="BD17" s="890"/>
      <c r="BE17" s="890"/>
      <c r="BF17" s="890"/>
      <c r="BG17" s="890"/>
      <c r="BH17" s="890"/>
      <c r="BI17" s="890"/>
      <c r="BJ17" s="890"/>
      <c r="BK17" s="890"/>
      <c r="BL17" s="890"/>
      <c r="BM17" s="890"/>
      <c r="BN17" s="890"/>
      <c r="BO17" s="890"/>
      <c r="BP17" s="890"/>
      <c r="BQ17" s="890"/>
      <c r="BR17" s="890"/>
      <c r="BS17" s="890"/>
      <c r="BT17" s="890"/>
      <c r="BU17" s="890"/>
      <c r="BV17" s="890"/>
      <c r="BW17" s="890"/>
      <c r="BX17" s="890"/>
      <c r="BY17" s="890"/>
      <c r="BZ17" s="890"/>
      <c r="CA17" s="890"/>
      <c r="CB17" s="890"/>
      <c r="CC17" s="890"/>
      <c r="CD17" s="890"/>
      <c r="CE17" s="890"/>
      <c r="CF17" s="890"/>
      <c r="CG17" s="890"/>
      <c r="CH17" s="890"/>
      <c r="CI17" s="890"/>
      <c r="CJ17" s="890"/>
      <c r="CK17" s="890"/>
      <c r="CL17" s="890"/>
      <c r="CM17" s="890"/>
      <c r="CN17" s="890"/>
      <c r="CO17" s="890"/>
      <c r="CP17" s="890"/>
      <c r="CQ17" s="890"/>
      <c r="CR17" s="890"/>
      <c r="CS17" s="890"/>
      <c r="CT17" s="890"/>
      <c r="CU17" s="890"/>
      <c r="CV17" s="890"/>
      <c r="CW17" s="890"/>
      <c r="CX17" s="890"/>
      <c r="CY17" s="890"/>
      <c r="CZ17" s="890"/>
      <c r="DA17" s="890"/>
      <c r="DB17" s="890"/>
      <c r="DC17" s="890"/>
      <c r="DD17" s="890"/>
      <c r="DE17" s="890"/>
      <c r="DF17" s="890"/>
      <c r="DG17" s="890"/>
      <c r="DH17" s="890"/>
      <c r="DI17" s="890"/>
      <c r="DJ17" s="890"/>
      <c r="DK17" s="890"/>
      <c r="DL17" s="890"/>
      <c r="DM17" s="890"/>
      <c r="DN17" s="890"/>
      <c r="DO17" s="890"/>
      <c r="DP17" s="890"/>
      <c r="DQ17" s="890"/>
      <c r="DR17" s="890"/>
      <c r="DS17" s="890"/>
      <c r="DT17" s="890"/>
      <c r="DU17" s="890"/>
      <c r="DV17" s="890"/>
      <c r="DW17" s="890"/>
      <c r="DX17" s="890"/>
      <c r="DY17" s="890"/>
      <c r="DZ17" s="890"/>
    </row>
    <row r="18" ht="18" spans="1:130">
      <c r="A18" s="885" t="s">
        <v>2596</v>
      </c>
      <c r="B18" s="803" t="s">
        <v>251</v>
      </c>
      <c r="C18" s="803" t="s">
        <v>251</v>
      </c>
      <c r="D18" s="803" t="s">
        <v>251</v>
      </c>
      <c r="E18" s="803" t="s">
        <v>251</v>
      </c>
      <c r="F18" s="803" t="s">
        <v>251</v>
      </c>
      <c r="G18" s="803" t="s">
        <v>251</v>
      </c>
      <c r="H18" s="803" t="s">
        <v>251</v>
      </c>
      <c r="I18" s="862"/>
      <c r="J18" s="895"/>
      <c r="K18" s="890"/>
      <c r="L18" s="890"/>
      <c r="M18" s="890"/>
      <c r="N18" s="890"/>
      <c r="O18" s="890"/>
      <c r="P18" s="890"/>
      <c r="Q18" s="890"/>
      <c r="R18" s="890"/>
      <c r="S18" s="890"/>
      <c r="T18" s="890"/>
      <c r="U18" s="890"/>
      <c r="V18" s="890"/>
      <c r="W18" s="890"/>
      <c r="X18" s="890"/>
      <c r="Y18" s="890"/>
      <c r="Z18" s="890"/>
      <c r="AA18" s="890"/>
      <c r="AB18" s="890"/>
      <c r="AC18" s="890"/>
      <c r="AD18" s="890"/>
      <c r="AE18" s="890"/>
      <c r="AF18" s="890"/>
      <c r="AG18" s="890"/>
      <c r="AH18" s="890"/>
      <c r="AI18" s="890"/>
      <c r="AJ18" s="890"/>
      <c r="AK18" s="890"/>
      <c r="AL18" s="890"/>
      <c r="AM18" s="890"/>
      <c r="AN18" s="890"/>
      <c r="AO18" s="890"/>
      <c r="AP18" s="890"/>
      <c r="AQ18" s="890"/>
      <c r="AR18" s="890"/>
      <c r="AS18" s="890"/>
      <c r="AT18" s="890"/>
      <c r="AU18" s="890"/>
      <c r="AV18" s="890"/>
      <c r="AW18" s="890"/>
      <c r="AX18" s="890"/>
      <c r="AY18" s="890"/>
      <c r="AZ18" s="890"/>
      <c r="BA18" s="890"/>
      <c r="BB18" s="890"/>
      <c r="BC18" s="890"/>
      <c r="BD18" s="890"/>
      <c r="BE18" s="890"/>
      <c r="BF18" s="890"/>
      <c r="BG18" s="890"/>
      <c r="BH18" s="890"/>
      <c r="BI18" s="890"/>
      <c r="BJ18" s="890"/>
      <c r="BK18" s="890"/>
      <c r="BL18" s="890"/>
      <c r="BM18" s="890"/>
      <c r="BN18" s="890"/>
      <c r="BO18" s="890"/>
      <c r="BP18" s="890"/>
      <c r="BQ18" s="890"/>
      <c r="BR18" s="890"/>
      <c r="BS18" s="890"/>
      <c r="BT18" s="890"/>
      <c r="BU18" s="890"/>
      <c r="BV18" s="890"/>
      <c r="BW18" s="890"/>
      <c r="BX18" s="890"/>
      <c r="BY18" s="890"/>
      <c r="BZ18" s="890"/>
      <c r="CA18" s="890"/>
      <c r="CB18" s="890"/>
      <c r="CC18" s="890"/>
      <c r="CD18" s="890"/>
      <c r="CE18" s="890"/>
      <c r="CF18" s="890"/>
      <c r="CG18" s="890"/>
      <c r="CH18" s="890"/>
      <c r="CI18" s="890"/>
      <c r="CJ18" s="890"/>
      <c r="CK18" s="890"/>
      <c r="CL18" s="890"/>
      <c r="CM18" s="890"/>
      <c r="CN18" s="890"/>
      <c r="CO18" s="890"/>
      <c r="CP18" s="890"/>
      <c r="CQ18" s="890"/>
      <c r="CR18" s="890"/>
      <c r="CS18" s="890"/>
      <c r="CT18" s="890"/>
      <c r="CU18" s="890"/>
      <c r="CV18" s="890"/>
      <c r="CW18" s="890"/>
      <c r="CX18" s="890"/>
      <c r="CY18" s="890"/>
      <c r="CZ18" s="890"/>
      <c r="DA18" s="890"/>
      <c r="DB18" s="890"/>
      <c r="DC18" s="890"/>
      <c r="DD18" s="890"/>
      <c r="DE18" s="890"/>
      <c r="DF18" s="890"/>
      <c r="DG18" s="890"/>
      <c r="DH18" s="890"/>
      <c r="DI18" s="890"/>
      <c r="DJ18" s="890"/>
      <c r="DK18" s="890"/>
      <c r="DL18" s="890"/>
      <c r="DM18" s="890"/>
      <c r="DN18" s="890"/>
      <c r="DO18" s="890"/>
      <c r="DP18" s="890"/>
      <c r="DQ18" s="890"/>
      <c r="DR18" s="890"/>
      <c r="DS18" s="890"/>
      <c r="DT18" s="890"/>
      <c r="DU18" s="890"/>
      <c r="DV18" s="890"/>
      <c r="DW18" s="890"/>
      <c r="DX18" s="890"/>
      <c r="DY18" s="890"/>
      <c r="DZ18" s="890"/>
    </row>
    <row r="19" ht="18" spans="1:130">
      <c r="A19" s="885" t="s">
        <v>228</v>
      </c>
      <c r="B19" s="803" t="s">
        <v>251</v>
      </c>
      <c r="C19" s="803" t="s">
        <v>251</v>
      </c>
      <c r="D19" s="803" t="s">
        <v>251</v>
      </c>
      <c r="E19" s="803" t="s">
        <v>251</v>
      </c>
      <c r="F19" s="803" t="s">
        <v>251</v>
      </c>
      <c r="G19" s="803" t="s">
        <v>251</v>
      </c>
      <c r="H19" s="803" t="s">
        <v>251</v>
      </c>
      <c r="I19" s="862"/>
      <c r="J19" s="895"/>
      <c r="K19" s="890"/>
      <c r="L19" s="890"/>
      <c r="M19" s="890"/>
      <c r="N19" s="890"/>
      <c r="O19" s="890"/>
      <c r="P19" s="890"/>
      <c r="Q19" s="890"/>
      <c r="R19" s="890"/>
      <c r="S19" s="890"/>
      <c r="T19" s="890"/>
      <c r="U19" s="890"/>
      <c r="V19" s="890"/>
      <c r="W19" s="890"/>
      <c r="X19" s="890"/>
      <c r="Y19" s="890"/>
      <c r="Z19" s="890"/>
      <c r="AA19" s="890"/>
      <c r="AB19" s="890"/>
      <c r="AC19" s="890"/>
      <c r="AD19" s="890"/>
      <c r="AE19" s="890"/>
      <c r="AF19" s="890"/>
      <c r="AG19" s="890"/>
      <c r="AH19" s="890"/>
      <c r="AI19" s="890"/>
      <c r="AJ19" s="890"/>
      <c r="AK19" s="890"/>
      <c r="AL19" s="890"/>
      <c r="AM19" s="890"/>
      <c r="AN19" s="890"/>
      <c r="AO19" s="890"/>
      <c r="AP19" s="890"/>
      <c r="AQ19" s="890"/>
      <c r="AR19" s="890"/>
      <c r="AS19" s="890"/>
      <c r="AT19" s="890"/>
      <c r="AU19" s="890"/>
      <c r="AV19" s="890"/>
      <c r="AW19" s="890"/>
      <c r="AX19" s="890"/>
      <c r="AY19" s="890"/>
      <c r="AZ19" s="890"/>
      <c r="BA19" s="890"/>
      <c r="BB19" s="890"/>
      <c r="BC19" s="890"/>
      <c r="BD19" s="890"/>
      <c r="BE19" s="890"/>
      <c r="BF19" s="890"/>
      <c r="BG19" s="890"/>
      <c r="BH19" s="890"/>
      <c r="BI19" s="890"/>
      <c r="BJ19" s="890"/>
      <c r="BK19" s="890"/>
      <c r="BL19" s="890"/>
      <c r="BM19" s="890"/>
      <c r="BN19" s="890"/>
      <c r="BO19" s="890"/>
      <c r="BP19" s="890"/>
      <c r="BQ19" s="890"/>
      <c r="BR19" s="890"/>
      <c r="BS19" s="890"/>
      <c r="BT19" s="890"/>
      <c r="BU19" s="890"/>
      <c r="BV19" s="890"/>
      <c r="BW19" s="890"/>
      <c r="BX19" s="890"/>
      <c r="BY19" s="890"/>
      <c r="BZ19" s="890"/>
      <c r="CA19" s="890"/>
      <c r="CB19" s="890"/>
      <c r="CC19" s="890"/>
      <c r="CD19" s="890"/>
      <c r="CE19" s="890"/>
      <c r="CF19" s="890"/>
      <c r="CG19" s="890"/>
      <c r="CH19" s="890"/>
      <c r="CI19" s="890"/>
      <c r="CJ19" s="890"/>
      <c r="CK19" s="890"/>
      <c r="CL19" s="890"/>
      <c r="CM19" s="890"/>
      <c r="CN19" s="890"/>
      <c r="CO19" s="890"/>
      <c r="CP19" s="890"/>
      <c r="CQ19" s="890"/>
      <c r="CR19" s="890"/>
      <c r="CS19" s="890"/>
      <c r="CT19" s="890"/>
      <c r="CU19" s="890"/>
      <c r="CV19" s="890"/>
      <c r="CW19" s="890"/>
      <c r="CX19" s="890"/>
      <c r="CY19" s="890"/>
      <c r="CZ19" s="890"/>
      <c r="DA19" s="890"/>
      <c r="DB19" s="890"/>
      <c r="DC19" s="890"/>
      <c r="DD19" s="890"/>
      <c r="DE19" s="890"/>
      <c r="DF19" s="890"/>
      <c r="DG19" s="890"/>
      <c r="DH19" s="890"/>
      <c r="DI19" s="890"/>
      <c r="DJ19" s="890"/>
      <c r="DK19" s="890"/>
      <c r="DL19" s="890"/>
      <c r="DM19" s="890"/>
      <c r="DN19" s="890"/>
      <c r="DO19" s="890"/>
      <c r="DP19" s="890"/>
      <c r="DQ19" s="890"/>
      <c r="DR19" s="890"/>
      <c r="DS19" s="890"/>
      <c r="DT19" s="890"/>
      <c r="DU19" s="890"/>
      <c r="DV19" s="890"/>
      <c r="DW19" s="890"/>
      <c r="DX19" s="890"/>
      <c r="DY19" s="890"/>
      <c r="DZ19" s="890"/>
    </row>
    <row r="20" ht="18" spans="1:130">
      <c r="A20" s="885" t="s">
        <v>229</v>
      </c>
      <c r="B20" s="803" t="s">
        <v>251</v>
      </c>
      <c r="C20" s="803" t="s">
        <v>251</v>
      </c>
      <c r="D20" s="803" t="s">
        <v>251</v>
      </c>
      <c r="E20" s="803" t="s">
        <v>251</v>
      </c>
      <c r="F20" s="803" t="s">
        <v>251</v>
      </c>
      <c r="G20" s="803" t="s">
        <v>251</v>
      </c>
      <c r="H20" s="803" t="s">
        <v>251</v>
      </c>
      <c r="I20" s="863"/>
      <c r="J20" s="895"/>
      <c r="K20" s="890"/>
      <c r="L20" s="890"/>
      <c r="M20" s="890"/>
      <c r="N20" s="890"/>
      <c r="O20" s="890"/>
      <c r="P20" s="890"/>
      <c r="Q20" s="890"/>
      <c r="R20" s="890"/>
      <c r="S20" s="890"/>
      <c r="T20" s="890"/>
      <c r="U20" s="890"/>
      <c r="V20" s="890"/>
      <c r="W20" s="890"/>
      <c r="X20" s="890"/>
      <c r="Y20" s="890"/>
      <c r="Z20" s="890"/>
      <c r="AA20" s="890"/>
      <c r="AB20" s="890"/>
      <c r="AC20" s="890"/>
      <c r="AD20" s="890"/>
      <c r="AE20" s="890"/>
      <c r="AF20" s="890"/>
      <c r="AG20" s="890"/>
      <c r="AH20" s="890"/>
      <c r="AI20" s="890"/>
      <c r="AJ20" s="890"/>
      <c r="AK20" s="890"/>
      <c r="AL20" s="890"/>
      <c r="AM20" s="890"/>
      <c r="AN20" s="890"/>
      <c r="AO20" s="890"/>
      <c r="AP20" s="890"/>
      <c r="AQ20" s="890"/>
      <c r="AR20" s="890"/>
      <c r="AS20" s="890"/>
      <c r="AT20" s="890"/>
      <c r="AU20" s="890"/>
      <c r="AV20" s="890"/>
      <c r="AW20" s="890"/>
      <c r="AX20" s="890"/>
      <c r="AY20" s="890"/>
      <c r="AZ20" s="890"/>
      <c r="BA20" s="890"/>
      <c r="BB20" s="890"/>
      <c r="BC20" s="890"/>
      <c r="BD20" s="890"/>
      <c r="BE20" s="890"/>
      <c r="BF20" s="890"/>
      <c r="BG20" s="890"/>
      <c r="BH20" s="890"/>
      <c r="BI20" s="890"/>
      <c r="BJ20" s="890"/>
      <c r="BK20" s="890"/>
      <c r="BL20" s="890"/>
      <c r="BM20" s="890"/>
      <c r="BN20" s="890"/>
      <c r="BO20" s="890"/>
      <c r="BP20" s="890"/>
      <c r="BQ20" s="890"/>
      <c r="BR20" s="890"/>
      <c r="BS20" s="890"/>
      <c r="BT20" s="890"/>
      <c r="BU20" s="890"/>
      <c r="BV20" s="890"/>
      <c r="BW20" s="890"/>
      <c r="BX20" s="890"/>
      <c r="BY20" s="890"/>
      <c r="BZ20" s="890"/>
      <c r="CA20" s="890"/>
      <c r="CB20" s="890"/>
      <c r="CC20" s="890"/>
      <c r="CD20" s="890"/>
      <c r="CE20" s="890"/>
      <c r="CF20" s="890"/>
      <c r="CG20" s="890"/>
      <c r="CH20" s="890"/>
      <c r="CI20" s="890"/>
      <c r="CJ20" s="890"/>
      <c r="CK20" s="890"/>
      <c r="CL20" s="890"/>
      <c r="CM20" s="890"/>
      <c r="CN20" s="890"/>
      <c r="CO20" s="890"/>
      <c r="CP20" s="890"/>
      <c r="CQ20" s="890"/>
      <c r="CR20" s="890"/>
      <c r="CS20" s="890"/>
      <c r="CT20" s="890"/>
      <c r="CU20" s="890"/>
      <c r="CV20" s="890"/>
      <c r="CW20" s="890"/>
      <c r="CX20" s="890"/>
      <c r="CY20" s="890"/>
      <c r="CZ20" s="890"/>
      <c r="DA20" s="890"/>
      <c r="DB20" s="890"/>
      <c r="DC20" s="890"/>
      <c r="DD20" s="890"/>
      <c r="DE20" s="890"/>
      <c r="DF20" s="890"/>
      <c r="DG20" s="890"/>
      <c r="DH20" s="890"/>
      <c r="DI20" s="890"/>
      <c r="DJ20" s="890"/>
      <c r="DK20" s="890"/>
      <c r="DL20" s="890"/>
      <c r="DM20" s="890"/>
      <c r="DN20" s="890"/>
      <c r="DO20" s="890"/>
      <c r="DP20" s="890"/>
      <c r="DQ20" s="890"/>
      <c r="DR20" s="890"/>
      <c r="DS20" s="890"/>
      <c r="DT20" s="890"/>
      <c r="DU20" s="890"/>
      <c r="DV20" s="890"/>
      <c r="DW20" s="890"/>
      <c r="DX20" s="890"/>
      <c r="DY20" s="890"/>
      <c r="DZ20" s="890"/>
    </row>
    <row r="21" ht="25.5" customHeight="1" spans="1:130">
      <c r="A21" s="880" t="s">
        <v>2597</v>
      </c>
      <c r="B21" s="803" t="s">
        <v>251</v>
      </c>
      <c r="C21" s="803" t="s">
        <v>251</v>
      </c>
      <c r="D21" s="878" t="s">
        <v>251</v>
      </c>
      <c r="E21" s="879" t="s">
        <v>251</v>
      </c>
      <c r="F21" s="879" t="s">
        <v>251</v>
      </c>
      <c r="G21" s="879" t="s">
        <v>251</v>
      </c>
      <c r="H21" s="879" t="s">
        <v>251</v>
      </c>
      <c r="I21" s="857" t="s">
        <v>2598</v>
      </c>
      <c r="J21" s="895"/>
      <c r="K21" s="890"/>
      <c r="L21" s="890"/>
      <c r="M21" s="890"/>
      <c r="N21" s="890"/>
      <c r="O21" s="890"/>
      <c r="P21" s="890"/>
      <c r="Q21" s="890"/>
      <c r="R21" s="890"/>
      <c r="S21" s="890"/>
      <c r="T21" s="890"/>
      <c r="U21" s="890"/>
      <c r="V21" s="890"/>
      <c r="W21" s="890"/>
      <c r="X21" s="890"/>
      <c r="Y21" s="890"/>
      <c r="Z21" s="890"/>
      <c r="AA21" s="890"/>
      <c r="AB21" s="890"/>
      <c r="AC21" s="890"/>
      <c r="AD21" s="890"/>
      <c r="AE21" s="890"/>
      <c r="AF21" s="890"/>
      <c r="AG21" s="890"/>
      <c r="AH21" s="890"/>
      <c r="AI21" s="890"/>
      <c r="AJ21" s="890"/>
      <c r="AK21" s="890"/>
      <c r="AL21" s="890"/>
      <c r="AM21" s="890"/>
      <c r="AN21" s="890"/>
      <c r="AO21" s="890"/>
      <c r="AP21" s="890"/>
      <c r="AQ21" s="890"/>
      <c r="AR21" s="890"/>
      <c r="AS21" s="890"/>
      <c r="AT21" s="890"/>
      <c r="AU21" s="890"/>
      <c r="AV21" s="890"/>
      <c r="AW21" s="890"/>
      <c r="AX21" s="890"/>
      <c r="AY21" s="890"/>
      <c r="AZ21" s="890"/>
      <c r="BA21" s="890"/>
      <c r="BB21" s="890"/>
      <c r="BC21" s="890"/>
      <c r="BD21" s="890"/>
      <c r="BE21" s="890"/>
      <c r="BF21" s="890"/>
      <c r="BG21" s="890"/>
      <c r="BH21" s="890"/>
      <c r="BI21" s="890"/>
      <c r="BJ21" s="890"/>
      <c r="BK21" s="890"/>
      <c r="BL21" s="890"/>
      <c r="BM21" s="890"/>
      <c r="BN21" s="890"/>
      <c r="BO21" s="890"/>
      <c r="BP21" s="890"/>
      <c r="BQ21" s="890"/>
      <c r="BR21" s="890"/>
      <c r="BS21" s="890"/>
      <c r="BT21" s="890"/>
      <c r="BU21" s="890"/>
      <c r="BV21" s="890"/>
      <c r="BW21" s="890"/>
      <c r="BX21" s="890"/>
      <c r="BY21" s="890"/>
      <c r="BZ21" s="890"/>
      <c r="CA21" s="890"/>
      <c r="CB21" s="890"/>
      <c r="CC21" s="890"/>
      <c r="CD21" s="890"/>
      <c r="CE21" s="890"/>
      <c r="CF21" s="890"/>
      <c r="CG21" s="890"/>
      <c r="CH21" s="890"/>
      <c r="CI21" s="890"/>
      <c r="CJ21" s="890"/>
      <c r="CK21" s="890"/>
      <c r="CL21" s="890"/>
      <c r="CM21" s="890"/>
      <c r="CN21" s="890"/>
      <c r="CO21" s="890"/>
      <c r="CP21" s="890"/>
      <c r="CQ21" s="890"/>
      <c r="CR21" s="890"/>
      <c r="CS21" s="890"/>
      <c r="CT21" s="890"/>
      <c r="CU21" s="890"/>
      <c r="CV21" s="890"/>
      <c r="CW21" s="890"/>
      <c r="CX21" s="890"/>
      <c r="CY21" s="890"/>
      <c r="CZ21" s="890"/>
      <c r="DA21" s="890"/>
      <c r="DB21" s="890"/>
      <c r="DC21" s="890"/>
      <c r="DD21" s="890"/>
      <c r="DE21" s="890"/>
      <c r="DF21" s="890"/>
      <c r="DG21" s="890"/>
      <c r="DH21" s="890"/>
      <c r="DI21" s="890"/>
      <c r="DJ21" s="890"/>
      <c r="DK21" s="890"/>
      <c r="DL21" s="890"/>
      <c r="DM21" s="890"/>
      <c r="DN21" s="890"/>
      <c r="DO21" s="890"/>
      <c r="DP21" s="890"/>
      <c r="DQ21" s="890"/>
      <c r="DR21" s="890"/>
      <c r="DS21" s="890"/>
      <c r="DT21" s="890"/>
      <c r="DU21" s="890"/>
      <c r="DV21" s="890"/>
      <c r="DW21" s="890"/>
      <c r="DX21" s="890"/>
      <c r="DY21" s="890"/>
      <c r="DZ21" s="890"/>
    </row>
    <row r="22" ht="34" customHeight="1" spans="1:130">
      <c r="A22" s="885" t="s">
        <v>2599</v>
      </c>
      <c r="B22" s="803" t="s">
        <v>251</v>
      </c>
      <c r="C22" s="803" t="s">
        <v>251</v>
      </c>
      <c r="D22" s="878" t="s">
        <v>251</v>
      </c>
      <c r="E22" s="879" t="s">
        <v>251</v>
      </c>
      <c r="F22" s="879" t="s">
        <v>251</v>
      </c>
      <c r="G22" s="879" t="s">
        <v>251</v>
      </c>
      <c r="H22" s="879" t="s">
        <v>251</v>
      </c>
      <c r="I22" s="859"/>
      <c r="J22" s="895"/>
      <c r="K22" s="890"/>
      <c r="L22" s="890"/>
      <c r="M22" s="890"/>
      <c r="N22" s="890"/>
      <c r="O22" s="890"/>
      <c r="P22" s="890"/>
      <c r="Q22" s="890"/>
      <c r="R22" s="890"/>
      <c r="S22" s="890"/>
      <c r="T22" s="890"/>
      <c r="U22" s="890"/>
      <c r="V22" s="890"/>
      <c r="W22" s="890"/>
      <c r="X22" s="890"/>
      <c r="Y22" s="890"/>
      <c r="Z22" s="890"/>
      <c r="AA22" s="890"/>
      <c r="AB22" s="890"/>
      <c r="AC22" s="890"/>
      <c r="AD22" s="890"/>
      <c r="AE22" s="890"/>
      <c r="AF22" s="890"/>
      <c r="AG22" s="890"/>
      <c r="AH22" s="890"/>
      <c r="AI22" s="890"/>
      <c r="AJ22" s="890"/>
      <c r="AK22" s="890"/>
      <c r="AL22" s="890"/>
      <c r="AM22" s="890"/>
      <c r="AN22" s="890"/>
      <c r="AO22" s="890"/>
      <c r="AP22" s="890"/>
      <c r="AQ22" s="890"/>
      <c r="AR22" s="890"/>
      <c r="AS22" s="890"/>
      <c r="AT22" s="890"/>
      <c r="AU22" s="890"/>
      <c r="AV22" s="890"/>
      <c r="AW22" s="890"/>
      <c r="AX22" s="890"/>
      <c r="AY22" s="890"/>
      <c r="AZ22" s="890"/>
      <c r="BA22" s="890"/>
      <c r="BB22" s="890"/>
      <c r="BC22" s="890"/>
      <c r="BD22" s="890"/>
      <c r="BE22" s="890"/>
      <c r="BF22" s="890"/>
      <c r="BG22" s="890"/>
      <c r="BH22" s="890"/>
      <c r="BI22" s="890"/>
      <c r="BJ22" s="890"/>
      <c r="BK22" s="890"/>
      <c r="BL22" s="890"/>
      <c r="BM22" s="890"/>
      <c r="BN22" s="890"/>
      <c r="BO22" s="890"/>
      <c r="BP22" s="890"/>
      <c r="BQ22" s="890"/>
      <c r="BR22" s="890"/>
      <c r="BS22" s="890"/>
      <c r="BT22" s="890"/>
      <c r="BU22" s="890"/>
      <c r="BV22" s="890"/>
      <c r="BW22" s="890"/>
      <c r="BX22" s="890"/>
      <c r="BY22" s="890"/>
      <c r="BZ22" s="890"/>
      <c r="CA22" s="890"/>
      <c r="CB22" s="890"/>
      <c r="CC22" s="890"/>
      <c r="CD22" s="890"/>
      <c r="CE22" s="890"/>
      <c r="CF22" s="890"/>
      <c r="CG22" s="890"/>
      <c r="CH22" s="890"/>
      <c r="CI22" s="890"/>
      <c r="CJ22" s="890"/>
      <c r="CK22" s="890"/>
      <c r="CL22" s="890"/>
      <c r="CM22" s="890"/>
      <c r="CN22" s="890"/>
      <c r="CO22" s="890"/>
      <c r="CP22" s="890"/>
      <c r="CQ22" s="890"/>
      <c r="CR22" s="890"/>
      <c r="CS22" s="890"/>
      <c r="CT22" s="890"/>
      <c r="CU22" s="890"/>
      <c r="CV22" s="890"/>
      <c r="CW22" s="890"/>
      <c r="CX22" s="890"/>
      <c r="CY22" s="890"/>
      <c r="CZ22" s="890"/>
      <c r="DA22" s="890"/>
      <c r="DB22" s="890"/>
      <c r="DC22" s="890"/>
      <c r="DD22" s="890"/>
      <c r="DE22" s="890"/>
      <c r="DF22" s="890"/>
      <c r="DG22" s="890"/>
      <c r="DH22" s="890"/>
      <c r="DI22" s="890"/>
      <c r="DJ22" s="890"/>
      <c r="DK22" s="890"/>
      <c r="DL22" s="890"/>
      <c r="DM22" s="890"/>
      <c r="DN22" s="890"/>
      <c r="DO22" s="890"/>
      <c r="DP22" s="890"/>
      <c r="DQ22" s="890"/>
      <c r="DR22" s="890"/>
      <c r="DS22" s="890"/>
      <c r="DT22" s="890"/>
      <c r="DU22" s="890"/>
      <c r="DV22" s="890"/>
      <c r="DW22" s="890"/>
      <c r="DX22" s="890"/>
      <c r="DY22" s="890"/>
      <c r="DZ22" s="890"/>
    </row>
    <row r="23" ht="34" customHeight="1" spans="1:130">
      <c r="A23" s="835" t="s">
        <v>2600</v>
      </c>
      <c r="B23" s="886" t="s">
        <v>251</v>
      </c>
      <c r="C23" s="882" t="s">
        <v>251</v>
      </c>
      <c r="D23" s="882" t="s">
        <v>251</v>
      </c>
      <c r="E23" s="882" t="s">
        <v>251</v>
      </c>
      <c r="F23" s="882" t="s">
        <v>251</v>
      </c>
      <c r="G23" s="882" t="s">
        <v>251</v>
      </c>
      <c r="H23" s="882" t="s">
        <v>251</v>
      </c>
      <c r="I23" s="896" t="s">
        <v>2601</v>
      </c>
      <c r="J23" s="865"/>
      <c r="K23" s="890"/>
      <c r="L23" s="890"/>
      <c r="M23" s="890"/>
      <c r="N23" s="890"/>
      <c r="O23" s="890"/>
      <c r="P23" s="890"/>
      <c r="Q23" s="890"/>
      <c r="R23" s="890"/>
      <c r="S23" s="890"/>
      <c r="T23" s="890"/>
      <c r="U23" s="890"/>
      <c r="V23" s="890"/>
      <c r="W23" s="890"/>
      <c r="X23" s="890"/>
      <c r="Y23" s="890"/>
      <c r="Z23" s="890"/>
      <c r="AA23" s="890"/>
      <c r="AB23" s="890"/>
      <c r="AC23" s="890"/>
      <c r="AD23" s="890"/>
      <c r="AE23" s="890"/>
      <c r="AF23" s="890"/>
      <c r="AG23" s="890"/>
      <c r="AH23" s="890"/>
      <c r="AI23" s="890"/>
      <c r="AJ23" s="890"/>
      <c r="AK23" s="890"/>
      <c r="AL23" s="890"/>
      <c r="AM23" s="890"/>
      <c r="AN23" s="890"/>
      <c r="AO23" s="890"/>
      <c r="AP23" s="890"/>
      <c r="AQ23" s="890"/>
      <c r="AR23" s="890"/>
      <c r="AS23" s="890"/>
      <c r="AT23" s="890"/>
      <c r="AU23" s="890"/>
      <c r="AV23" s="890"/>
      <c r="AW23" s="890"/>
      <c r="AX23" s="890"/>
      <c r="AY23" s="890"/>
      <c r="AZ23" s="890"/>
      <c r="BA23" s="890"/>
      <c r="BB23" s="890"/>
      <c r="BC23" s="890"/>
      <c r="BD23" s="890"/>
      <c r="BE23" s="890"/>
      <c r="BF23" s="890"/>
      <c r="BG23" s="890"/>
      <c r="BH23" s="890"/>
      <c r="BI23" s="890"/>
      <c r="BJ23" s="890"/>
      <c r="BK23" s="890"/>
      <c r="BL23" s="890"/>
      <c r="BM23" s="890"/>
      <c r="BN23" s="890"/>
      <c r="BO23" s="890"/>
      <c r="BP23" s="890"/>
      <c r="BQ23" s="890"/>
      <c r="BR23" s="890"/>
      <c r="BS23" s="890"/>
      <c r="BT23" s="890"/>
      <c r="BU23" s="890"/>
      <c r="BV23" s="890"/>
      <c r="BW23" s="890"/>
      <c r="BX23" s="890"/>
      <c r="BY23" s="890"/>
      <c r="BZ23" s="890"/>
      <c r="CA23" s="890"/>
      <c r="CB23" s="890"/>
      <c r="CC23" s="890"/>
      <c r="CD23" s="890"/>
      <c r="CE23" s="890"/>
      <c r="CF23" s="890"/>
      <c r="CG23" s="890"/>
      <c r="CH23" s="890"/>
      <c r="CI23" s="890"/>
      <c r="CJ23" s="890"/>
      <c r="CK23" s="890"/>
      <c r="CL23" s="890"/>
      <c r="CM23" s="890"/>
      <c r="CN23" s="890"/>
      <c r="CO23" s="890"/>
      <c r="CP23" s="890"/>
      <c r="CQ23" s="890"/>
      <c r="CR23" s="890"/>
      <c r="CS23" s="890"/>
      <c r="CT23" s="890"/>
      <c r="CU23" s="890"/>
      <c r="CV23" s="890"/>
      <c r="CW23" s="890"/>
      <c r="CX23" s="890"/>
      <c r="CY23" s="890"/>
      <c r="CZ23" s="890"/>
      <c r="DA23" s="890"/>
      <c r="DB23" s="890"/>
      <c r="DC23" s="890"/>
      <c r="DD23" s="890"/>
      <c r="DE23" s="890"/>
      <c r="DF23" s="890"/>
      <c r="DG23" s="890"/>
      <c r="DH23" s="890"/>
      <c r="DI23" s="890"/>
      <c r="DJ23" s="890"/>
      <c r="DK23" s="890"/>
      <c r="DL23" s="890"/>
      <c r="DM23" s="890"/>
      <c r="DN23" s="890"/>
      <c r="DO23" s="890"/>
      <c r="DP23" s="890"/>
      <c r="DQ23" s="890"/>
      <c r="DR23" s="890"/>
      <c r="DS23" s="890"/>
      <c r="DT23" s="890"/>
      <c r="DU23" s="890"/>
      <c r="DV23" s="890"/>
      <c r="DW23" s="890"/>
      <c r="DX23" s="890"/>
      <c r="DY23" s="890"/>
      <c r="DZ23" s="890"/>
    </row>
    <row r="24" spans="1:130">
      <c r="A24" s="887" t="s">
        <v>2602</v>
      </c>
      <c r="B24" s="888"/>
      <c r="C24" s="888"/>
      <c r="D24" s="888"/>
      <c r="E24" s="888"/>
      <c r="F24" s="888"/>
      <c r="G24" s="888"/>
      <c r="H24" s="888"/>
      <c r="I24" s="888"/>
      <c r="J24" s="897"/>
      <c r="K24" s="890"/>
      <c r="L24" s="890"/>
      <c r="M24" s="890"/>
      <c r="N24" s="890"/>
      <c r="O24" s="890"/>
      <c r="P24" s="890"/>
      <c r="Q24" s="890"/>
      <c r="R24" s="890"/>
      <c r="S24" s="890"/>
      <c r="T24" s="890"/>
      <c r="U24" s="890"/>
      <c r="V24" s="890"/>
      <c r="W24" s="890"/>
      <c r="X24" s="890"/>
      <c r="Y24" s="890"/>
      <c r="Z24" s="890"/>
      <c r="AA24" s="890"/>
      <c r="AB24" s="890"/>
      <c r="AC24" s="890"/>
      <c r="AD24" s="890"/>
      <c r="AE24" s="890"/>
      <c r="AF24" s="890"/>
      <c r="AG24" s="890"/>
      <c r="AH24" s="890"/>
      <c r="AI24" s="890"/>
      <c r="AJ24" s="890"/>
      <c r="AK24" s="890"/>
      <c r="AL24" s="890"/>
      <c r="AM24" s="890"/>
      <c r="AN24" s="890"/>
      <c r="AO24" s="890"/>
      <c r="AP24" s="890"/>
      <c r="AQ24" s="890"/>
      <c r="AR24" s="890"/>
      <c r="AS24" s="890"/>
      <c r="AT24" s="890"/>
      <c r="AU24" s="890"/>
      <c r="AV24" s="890"/>
      <c r="AW24" s="890"/>
      <c r="AX24" s="890"/>
      <c r="AY24" s="890"/>
      <c r="AZ24" s="890"/>
      <c r="BA24" s="890"/>
      <c r="BB24" s="890"/>
      <c r="BC24" s="890"/>
      <c r="BD24" s="890"/>
      <c r="BE24" s="890"/>
      <c r="BF24" s="890"/>
      <c r="BG24" s="890"/>
      <c r="BH24" s="890"/>
      <c r="BI24" s="890"/>
      <c r="BJ24" s="890"/>
      <c r="BK24" s="890"/>
      <c r="BL24" s="890"/>
      <c r="BM24" s="890"/>
      <c r="BN24" s="890"/>
      <c r="BO24" s="890"/>
      <c r="BP24" s="890"/>
      <c r="BQ24" s="890"/>
      <c r="BR24" s="890"/>
      <c r="BS24" s="890"/>
      <c r="BT24" s="890"/>
      <c r="BU24" s="890"/>
      <c r="BV24" s="890"/>
      <c r="BW24" s="890"/>
      <c r="BX24" s="890"/>
      <c r="BY24" s="890"/>
      <c r="BZ24" s="890"/>
      <c r="CA24" s="890"/>
      <c r="CB24" s="890"/>
      <c r="CC24" s="890"/>
      <c r="CD24" s="890"/>
      <c r="CE24" s="890"/>
      <c r="CF24" s="890"/>
      <c r="CG24" s="890"/>
      <c r="CH24" s="890"/>
      <c r="CI24" s="890"/>
      <c r="CJ24" s="890"/>
      <c r="CK24" s="890"/>
      <c r="CL24" s="890"/>
      <c r="CM24" s="890"/>
      <c r="CN24" s="890"/>
      <c r="CO24" s="890"/>
      <c r="CP24" s="890"/>
      <c r="CQ24" s="890"/>
      <c r="CR24" s="890"/>
      <c r="CS24" s="890"/>
      <c r="CT24" s="890"/>
      <c r="CU24" s="890"/>
      <c r="CV24" s="890"/>
      <c r="CW24" s="890"/>
      <c r="CX24" s="890"/>
      <c r="CY24" s="890"/>
      <c r="CZ24" s="890"/>
      <c r="DA24" s="890"/>
      <c r="DB24" s="890"/>
      <c r="DC24" s="890"/>
      <c r="DD24" s="890"/>
      <c r="DE24" s="890"/>
      <c r="DF24" s="890"/>
      <c r="DG24" s="890"/>
      <c r="DH24" s="890"/>
      <c r="DI24" s="890"/>
      <c r="DJ24" s="890"/>
      <c r="DK24" s="890"/>
      <c r="DL24" s="890"/>
      <c r="DM24" s="890"/>
      <c r="DN24" s="890"/>
      <c r="DO24" s="890"/>
      <c r="DP24" s="890"/>
      <c r="DQ24" s="890"/>
      <c r="DR24" s="890"/>
      <c r="DS24" s="890"/>
      <c r="DT24" s="890"/>
      <c r="DU24" s="890"/>
      <c r="DV24" s="890"/>
      <c r="DW24" s="890"/>
      <c r="DX24" s="890"/>
      <c r="DY24" s="890"/>
      <c r="DZ24" s="890"/>
    </row>
    <row r="25" ht="15" spans="1:130">
      <c r="A25" s="839" t="s">
        <v>259</v>
      </c>
      <c r="B25" s="840"/>
      <c r="C25" s="841"/>
      <c r="D25" s="842"/>
      <c r="E25" s="842"/>
      <c r="F25" s="842"/>
      <c r="G25" s="839"/>
      <c r="H25" s="839"/>
      <c r="I25" s="867"/>
      <c r="J25" s="898"/>
      <c r="K25" s="898"/>
      <c r="L25" s="898"/>
      <c r="M25" s="898"/>
      <c r="N25" s="898"/>
      <c r="O25" s="898"/>
      <c r="P25" s="898"/>
      <c r="Q25" s="898"/>
      <c r="R25" s="898"/>
      <c r="S25" s="898"/>
      <c r="T25" s="898"/>
      <c r="U25" s="898"/>
      <c r="V25" s="898"/>
      <c r="W25" s="898"/>
      <c r="X25" s="898"/>
      <c r="Y25" s="898"/>
      <c r="Z25" s="898"/>
      <c r="AA25" s="898"/>
      <c r="AB25" s="898"/>
      <c r="AC25" s="898"/>
      <c r="AD25" s="898"/>
      <c r="AE25" s="898"/>
      <c r="AF25" s="898"/>
      <c r="AG25" s="898"/>
      <c r="AH25" s="898"/>
      <c r="AI25" s="898"/>
      <c r="AJ25" s="898"/>
      <c r="AK25" s="898"/>
      <c r="AL25" s="898"/>
      <c r="AM25" s="898"/>
      <c r="AN25" s="898"/>
      <c r="AO25" s="898"/>
      <c r="AP25" s="898"/>
      <c r="AQ25" s="898"/>
      <c r="AR25" s="898"/>
      <c r="AS25" s="898"/>
      <c r="AT25" s="898"/>
      <c r="AU25" s="898"/>
      <c r="AV25" s="898"/>
      <c r="AW25" s="898"/>
      <c r="AX25" s="898"/>
      <c r="AY25" s="898"/>
      <c r="AZ25" s="898"/>
      <c r="BA25" s="898"/>
      <c r="BB25" s="898"/>
      <c r="BC25" s="898"/>
      <c r="BD25" s="898"/>
      <c r="BE25" s="898"/>
      <c r="BF25" s="898"/>
      <c r="BG25" s="898"/>
      <c r="BH25" s="898"/>
      <c r="BI25" s="898"/>
      <c r="BJ25" s="898"/>
      <c r="BK25" s="898"/>
      <c r="BL25" s="898"/>
      <c r="BM25" s="898"/>
      <c r="BN25" s="898"/>
      <c r="BO25" s="898"/>
      <c r="BP25" s="898"/>
      <c r="BQ25" s="898"/>
      <c r="BR25" s="898"/>
      <c r="BS25" s="898"/>
      <c r="BT25" s="898"/>
      <c r="BU25" s="898"/>
      <c r="BV25" s="898"/>
      <c r="BW25" s="898"/>
      <c r="BX25" s="898"/>
      <c r="BY25" s="898"/>
      <c r="BZ25" s="898"/>
      <c r="CA25" s="898"/>
      <c r="CB25" s="898"/>
      <c r="CC25" s="898"/>
      <c r="CD25" s="898"/>
      <c r="CE25" s="898"/>
      <c r="CF25" s="898"/>
      <c r="CG25" s="898"/>
      <c r="CH25" s="898"/>
      <c r="CI25" s="898"/>
      <c r="CJ25" s="898"/>
      <c r="CK25" s="898"/>
      <c r="CL25" s="898"/>
      <c r="CM25" s="898"/>
      <c r="CN25" s="898"/>
      <c r="CO25" s="898"/>
      <c r="CP25" s="898"/>
      <c r="CQ25" s="898"/>
      <c r="CR25" s="898"/>
      <c r="CS25" s="898"/>
      <c r="CT25" s="898"/>
      <c r="CU25" s="898"/>
      <c r="CV25" s="898"/>
      <c r="CW25" s="898"/>
      <c r="CX25" s="898"/>
      <c r="CY25" s="898"/>
      <c r="CZ25" s="898"/>
      <c r="DA25" s="898"/>
      <c r="DB25" s="898"/>
      <c r="DC25" s="898"/>
      <c r="DD25" s="898"/>
      <c r="DE25" s="898"/>
      <c r="DF25" s="898"/>
      <c r="DG25" s="898"/>
      <c r="DH25" s="898"/>
      <c r="DI25" s="898"/>
      <c r="DJ25" s="898"/>
      <c r="DK25" s="898"/>
      <c r="DL25" s="898"/>
      <c r="DM25" s="898"/>
      <c r="DN25" s="898"/>
      <c r="DO25" s="898"/>
      <c r="DP25" s="898"/>
      <c r="DQ25" s="898"/>
      <c r="DR25" s="898"/>
      <c r="DS25" s="898"/>
      <c r="DT25" s="898"/>
      <c r="DU25" s="898"/>
      <c r="DV25" s="898"/>
      <c r="DW25" s="898"/>
      <c r="DX25" s="898"/>
      <c r="DY25" s="898"/>
      <c r="DZ25" s="898"/>
    </row>
    <row r="26" ht="15" spans="1:130">
      <c r="A26" s="843" t="s">
        <v>2603</v>
      </c>
      <c r="B26" s="843"/>
      <c r="C26" s="843"/>
      <c r="D26" s="843"/>
      <c r="E26" s="843"/>
      <c r="F26" s="843"/>
      <c r="G26" s="843"/>
      <c r="H26" s="843"/>
      <c r="I26" s="843"/>
      <c r="J26" s="898"/>
      <c r="K26" s="898"/>
      <c r="L26" s="898"/>
      <c r="M26" s="898"/>
      <c r="N26" s="898"/>
      <c r="O26" s="898"/>
      <c r="P26" s="898"/>
      <c r="Q26" s="898"/>
      <c r="R26" s="898"/>
      <c r="S26" s="898"/>
      <c r="T26" s="898"/>
      <c r="U26" s="898"/>
      <c r="V26" s="898"/>
      <c r="W26" s="898"/>
      <c r="X26" s="898"/>
      <c r="Y26" s="898"/>
      <c r="Z26" s="898"/>
      <c r="AA26" s="898"/>
      <c r="AB26" s="898"/>
      <c r="AC26" s="898"/>
      <c r="AD26" s="898"/>
      <c r="AE26" s="898"/>
      <c r="AF26" s="898"/>
      <c r="AG26" s="898"/>
      <c r="AH26" s="898"/>
      <c r="AI26" s="898"/>
      <c r="AJ26" s="898"/>
      <c r="AK26" s="898"/>
      <c r="AL26" s="898"/>
      <c r="AM26" s="898"/>
      <c r="AN26" s="898"/>
      <c r="AO26" s="898"/>
      <c r="AP26" s="898"/>
      <c r="AQ26" s="898"/>
      <c r="AR26" s="898"/>
      <c r="AS26" s="898"/>
      <c r="AT26" s="898"/>
      <c r="AU26" s="898"/>
      <c r="AV26" s="898"/>
      <c r="AW26" s="898"/>
      <c r="AX26" s="898"/>
      <c r="AY26" s="898"/>
      <c r="AZ26" s="898"/>
      <c r="BA26" s="898"/>
      <c r="BB26" s="898"/>
      <c r="BC26" s="898"/>
      <c r="BD26" s="898"/>
      <c r="BE26" s="898"/>
      <c r="BF26" s="898"/>
      <c r="BG26" s="898"/>
      <c r="BH26" s="898"/>
      <c r="BI26" s="898"/>
      <c r="BJ26" s="898"/>
      <c r="BK26" s="898"/>
      <c r="BL26" s="898"/>
      <c r="BM26" s="898"/>
      <c r="BN26" s="898"/>
      <c r="BO26" s="898"/>
      <c r="BP26" s="898"/>
      <c r="BQ26" s="898"/>
      <c r="BR26" s="898"/>
      <c r="BS26" s="898"/>
      <c r="BT26" s="898"/>
      <c r="BU26" s="898"/>
      <c r="BV26" s="898"/>
      <c r="BW26" s="898"/>
      <c r="BX26" s="898"/>
      <c r="BY26" s="898"/>
      <c r="BZ26" s="898"/>
      <c r="CA26" s="898"/>
      <c r="CB26" s="898"/>
      <c r="CC26" s="898"/>
      <c r="CD26" s="898"/>
      <c r="CE26" s="898"/>
      <c r="CF26" s="898"/>
      <c r="CG26" s="898"/>
      <c r="CH26" s="898"/>
      <c r="CI26" s="898"/>
      <c r="CJ26" s="898"/>
      <c r="CK26" s="898"/>
      <c r="CL26" s="898"/>
      <c r="CM26" s="898"/>
      <c r="CN26" s="898"/>
      <c r="CO26" s="898"/>
      <c r="CP26" s="898"/>
      <c r="CQ26" s="898"/>
      <c r="CR26" s="898"/>
      <c r="CS26" s="898"/>
      <c r="CT26" s="898"/>
      <c r="CU26" s="898"/>
      <c r="CV26" s="898"/>
      <c r="CW26" s="898"/>
      <c r="CX26" s="898"/>
      <c r="CY26" s="898"/>
      <c r="CZ26" s="898"/>
      <c r="DA26" s="898"/>
      <c r="DB26" s="898"/>
      <c r="DC26" s="898"/>
      <c r="DD26" s="898"/>
      <c r="DE26" s="898"/>
      <c r="DF26" s="898"/>
      <c r="DG26" s="898"/>
      <c r="DH26" s="898"/>
      <c r="DI26" s="898"/>
      <c r="DJ26" s="898"/>
      <c r="DK26" s="898"/>
      <c r="DL26" s="898"/>
      <c r="DM26" s="898"/>
      <c r="DN26" s="898"/>
      <c r="DO26" s="898"/>
      <c r="DP26" s="898"/>
      <c r="DQ26" s="898"/>
      <c r="DR26" s="898"/>
      <c r="DS26" s="898"/>
      <c r="DT26" s="898"/>
      <c r="DU26" s="898"/>
      <c r="DV26" s="898"/>
      <c r="DW26" s="898"/>
      <c r="DX26" s="898"/>
      <c r="DY26" s="898"/>
      <c r="DZ26" s="898"/>
    </row>
    <row r="27" ht="15" spans="1:130">
      <c r="A27" s="844" t="s">
        <v>2604</v>
      </c>
      <c r="B27" s="844"/>
      <c r="C27" s="844"/>
      <c r="D27" s="844"/>
      <c r="E27" s="844"/>
      <c r="F27" s="844"/>
      <c r="G27" s="844"/>
      <c r="H27" s="844"/>
      <c r="I27" s="844"/>
      <c r="J27" s="898"/>
      <c r="K27" s="898"/>
      <c r="L27" s="898"/>
      <c r="M27" s="898"/>
      <c r="N27" s="898"/>
      <c r="O27" s="898"/>
      <c r="P27" s="898"/>
      <c r="Q27" s="898"/>
      <c r="R27" s="898"/>
      <c r="S27" s="898"/>
      <c r="T27" s="898"/>
      <c r="U27" s="898"/>
      <c r="V27" s="898"/>
      <c r="W27" s="898"/>
      <c r="X27" s="898"/>
      <c r="Y27" s="898"/>
      <c r="Z27" s="898"/>
      <c r="AA27" s="898"/>
      <c r="AB27" s="898"/>
      <c r="AC27" s="898"/>
      <c r="AD27" s="898"/>
      <c r="AE27" s="898"/>
      <c r="AF27" s="898"/>
      <c r="AG27" s="898"/>
      <c r="AH27" s="898"/>
      <c r="AI27" s="898"/>
      <c r="AJ27" s="898"/>
      <c r="AK27" s="898"/>
      <c r="AL27" s="898"/>
      <c r="AM27" s="898"/>
      <c r="AN27" s="898"/>
      <c r="AO27" s="898"/>
      <c r="AP27" s="898"/>
      <c r="AQ27" s="898"/>
      <c r="AR27" s="898"/>
      <c r="AS27" s="898"/>
      <c r="AT27" s="898"/>
      <c r="AU27" s="898"/>
      <c r="AV27" s="898"/>
      <c r="AW27" s="898"/>
      <c r="AX27" s="898"/>
      <c r="AY27" s="898"/>
      <c r="AZ27" s="898"/>
      <c r="BA27" s="898"/>
      <c r="BB27" s="898"/>
      <c r="BC27" s="898"/>
      <c r="BD27" s="898"/>
      <c r="BE27" s="898"/>
      <c r="BF27" s="898"/>
      <c r="BG27" s="898"/>
      <c r="BH27" s="898"/>
      <c r="BI27" s="898"/>
      <c r="BJ27" s="898"/>
      <c r="BK27" s="898"/>
      <c r="BL27" s="898"/>
      <c r="BM27" s="898"/>
      <c r="BN27" s="898"/>
      <c r="BO27" s="898"/>
      <c r="BP27" s="898"/>
      <c r="BQ27" s="898"/>
      <c r="BR27" s="898"/>
      <c r="BS27" s="898"/>
      <c r="BT27" s="898"/>
      <c r="BU27" s="898"/>
      <c r="BV27" s="898"/>
      <c r="BW27" s="898"/>
      <c r="BX27" s="898"/>
      <c r="BY27" s="898"/>
      <c r="BZ27" s="898"/>
      <c r="CA27" s="898"/>
      <c r="CB27" s="898"/>
      <c r="CC27" s="898"/>
      <c r="CD27" s="898"/>
      <c r="CE27" s="898"/>
      <c r="CF27" s="898"/>
      <c r="CG27" s="898"/>
      <c r="CH27" s="898"/>
      <c r="CI27" s="898"/>
      <c r="CJ27" s="898"/>
      <c r="CK27" s="898"/>
      <c r="CL27" s="898"/>
      <c r="CM27" s="898"/>
      <c r="CN27" s="898"/>
      <c r="CO27" s="898"/>
      <c r="CP27" s="898"/>
      <c r="CQ27" s="898"/>
      <c r="CR27" s="898"/>
      <c r="CS27" s="898"/>
      <c r="CT27" s="898"/>
      <c r="CU27" s="898"/>
      <c r="CV27" s="898"/>
      <c r="CW27" s="898"/>
      <c r="CX27" s="898"/>
      <c r="CY27" s="898"/>
      <c r="CZ27" s="898"/>
      <c r="DA27" s="898"/>
      <c r="DB27" s="898"/>
      <c r="DC27" s="898"/>
      <c r="DD27" s="898"/>
      <c r="DE27" s="898"/>
      <c r="DF27" s="898"/>
      <c r="DG27" s="898"/>
      <c r="DH27" s="898"/>
      <c r="DI27" s="898"/>
      <c r="DJ27" s="898"/>
      <c r="DK27" s="898"/>
      <c r="DL27" s="898"/>
      <c r="DM27" s="898"/>
      <c r="DN27" s="898"/>
      <c r="DO27" s="898"/>
      <c r="DP27" s="898"/>
      <c r="DQ27" s="898"/>
      <c r="DR27" s="898"/>
      <c r="DS27" s="898"/>
      <c r="DT27" s="898"/>
      <c r="DU27" s="898"/>
      <c r="DV27" s="898"/>
      <c r="DW27" s="898"/>
      <c r="DX27" s="898"/>
      <c r="DY27" s="898"/>
      <c r="DZ27" s="898"/>
    </row>
    <row r="28" ht="15" spans="1:130">
      <c r="A28" s="844" t="s">
        <v>2605</v>
      </c>
      <c r="B28" s="844"/>
      <c r="C28" s="844"/>
      <c r="D28" s="844"/>
      <c r="E28" s="844"/>
      <c r="F28" s="844"/>
      <c r="G28" s="844"/>
      <c r="H28" s="844"/>
      <c r="I28" s="844"/>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8"/>
      <c r="AY28" s="898"/>
      <c r="AZ28" s="898"/>
      <c r="BA28" s="898"/>
      <c r="BB28" s="898"/>
      <c r="BC28" s="898"/>
      <c r="BD28" s="898"/>
      <c r="BE28" s="898"/>
      <c r="BF28" s="898"/>
      <c r="BG28" s="898"/>
      <c r="BH28" s="898"/>
      <c r="BI28" s="898"/>
      <c r="BJ28" s="898"/>
      <c r="BK28" s="898"/>
      <c r="BL28" s="898"/>
      <c r="BM28" s="898"/>
      <c r="BN28" s="898"/>
      <c r="BO28" s="898"/>
      <c r="BP28" s="898"/>
      <c r="BQ28" s="898"/>
      <c r="BR28" s="898"/>
      <c r="BS28" s="898"/>
      <c r="BT28" s="898"/>
      <c r="BU28" s="898"/>
      <c r="BV28" s="898"/>
      <c r="BW28" s="898"/>
      <c r="BX28" s="898"/>
      <c r="BY28" s="898"/>
      <c r="BZ28" s="898"/>
      <c r="CA28" s="898"/>
      <c r="CB28" s="898"/>
      <c r="CC28" s="898"/>
      <c r="CD28" s="898"/>
      <c r="CE28" s="898"/>
      <c r="CF28" s="898"/>
      <c r="CG28" s="898"/>
      <c r="CH28" s="898"/>
      <c r="CI28" s="898"/>
      <c r="CJ28" s="898"/>
      <c r="CK28" s="898"/>
      <c r="CL28" s="898"/>
      <c r="CM28" s="898"/>
      <c r="CN28" s="898"/>
      <c r="CO28" s="898"/>
      <c r="CP28" s="898"/>
      <c r="CQ28" s="898"/>
      <c r="CR28" s="898"/>
      <c r="CS28" s="898"/>
      <c r="CT28" s="898"/>
      <c r="CU28" s="898"/>
      <c r="CV28" s="898"/>
      <c r="CW28" s="898"/>
      <c r="CX28" s="898"/>
      <c r="CY28" s="898"/>
      <c r="CZ28" s="898"/>
      <c r="DA28" s="898"/>
      <c r="DB28" s="898"/>
      <c r="DC28" s="898"/>
      <c r="DD28" s="898"/>
      <c r="DE28" s="898"/>
      <c r="DF28" s="898"/>
      <c r="DG28" s="898"/>
      <c r="DH28" s="898"/>
      <c r="DI28" s="898"/>
      <c r="DJ28" s="898"/>
      <c r="DK28" s="898"/>
      <c r="DL28" s="898"/>
      <c r="DM28" s="898"/>
      <c r="DN28" s="898"/>
      <c r="DO28" s="898"/>
      <c r="DP28" s="898"/>
      <c r="DQ28" s="898"/>
      <c r="DR28" s="898"/>
      <c r="DS28" s="898"/>
      <c r="DT28" s="898"/>
      <c r="DU28" s="898"/>
      <c r="DV28" s="898"/>
      <c r="DW28" s="898"/>
      <c r="DX28" s="898"/>
      <c r="DY28" s="898"/>
      <c r="DZ28" s="898"/>
    </row>
    <row r="29" ht="15" spans="1:130">
      <c r="A29" s="844" t="s">
        <v>2606</v>
      </c>
      <c r="B29" s="844"/>
      <c r="C29" s="844"/>
      <c r="D29" s="844"/>
      <c r="E29" s="844"/>
      <c r="F29" s="844"/>
      <c r="G29" s="844"/>
      <c r="H29" s="844"/>
      <c r="I29" s="844"/>
      <c r="J29" s="898"/>
      <c r="K29" s="898"/>
      <c r="L29" s="898"/>
      <c r="M29" s="898"/>
      <c r="N29" s="898"/>
      <c r="O29" s="898"/>
      <c r="P29" s="898"/>
      <c r="Q29" s="898"/>
      <c r="R29" s="898"/>
      <c r="S29" s="898"/>
      <c r="T29" s="898"/>
      <c r="U29" s="898"/>
      <c r="V29" s="898"/>
      <c r="W29" s="898"/>
      <c r="X29" s="898"/>
      <c r="Y29" s="898"/>
      <c r="Z29" s="898"/>
      <c r="AA29" s="898"/>
      <c r="AB29" s="898"/>
      <c r="AC29" s="898"/>
      <c r="AD29" s="898"/>
      <c r="AE29" s="898"/>
      <c r="AF29" s="898"/>
      <c r="AG29" s="898"/>
      <c r="AH29" s="898"/>
      <c r="AI29" s="898"/>
      <c r="AJ29" s="898"/>
      <c r="AK29" s="898"/>
      <c r="AL29" s="898"/>
      <c r="AM29" s="898"/>
      <c r="AN29" s="898"/>
      <c r="AO29" s="898"/>
      <c r="AP29" s="898"/>
      <c r="AQ29" s="898"/>
      <c r="AR29" s="898"/>
      <c r="AS29" s="898"/>
      <c r="AT29" s="898"/>
      <c r="AU29" s="898"/>
      <c r="AV29" s="898"/>
      <c r="AW29" s="898"/>
      <c r="AX29" s="898"/>
      <c r="AY29" s="898"/>
      <c r="AZ29" s="898"/>
      <c r="BA29" s="898"/>
      <c r="BB29" s="898"/>
      <c r="BC29" s="898"/>
      <c r="BD29" s="898"/>
      <c r="BE29" s="898"/>
      <c r="BF29" s="898"/>
      <c r="BG29" s="898"/>
      <c r="BH29" s="898"/>
      <c r="BI29" s="898"/>
      <c r="BJ29" s="898"/>
      <c r="BK29" s="898"/>
      <c r="BL29" s="898"/>
      <c r="BM29" s="898"/>
      <c r="BN29" s="898"/>
      <c r="BO29" s="898"/>
      <c r="BP29" s="898"/>
      <c r="BQ29" s="898"/>
      <c r="BR29" s="898"/>
      <c r="BS29" s="898"/>
      <c r="BT29" s="898"/>
      <c r="BU29" s="898"/>
      <c r="BV29" s="898"/>
      <c r="BW29" s="898"/>
      <c r="BX29" s="898"/>
      <c r="BY29" s="898"/>
      <c r="BZ29" s="898"/>
      <c r="CA29" s="898"/>
      <c r="CB29" s="898"/>
      <c r="CC29" s="898"/>
      <c r="CD29" s="898"/>
      <c r="CE29" s="898"/>
      <c r="CF29" s="898"/>
      <c r="CG29" s="898"/>
      <c r="CH29" s="898"/>
      <c r="CI29" s="898"/>
      <c r="CJ29" s="898"/>
      <c r="CK29" s="898"/>
      <c r="CL29" s="898"/>
      <c r="CM29" s="898"/>
      <c r="CN29" s="898"/>
      <c r="CO29" s="898"/>
      <c r="CP29" s="898"/>
      <c r="CQ29" s="898"/>
      <c r="CR29" s="898"/>
      <c r="CS29" s="898"/>
      <c r="CT29" s="898"/>
      <c r="CU29" s="898"/>
      <c r="CV29" s="898"/>
      <c r="CW29" s="898"/>
      <c r="CX29" s="898"/>
      <c r="CY29" s="898"/>
      <c r="CZ29" s="898"/>
      <c r="DA29" s="898"/>
      <c r="DB29" s="898"/>
      <c r="DC29" s="898"/>
      <c r="DD29" s="898"/>
      <c r="DE29" s="898"/>
      <c r="DF29" s="898"/>
      <c r="DG29" s="898"/>
      <c r="DH29" s="898"/>
      <c r="DI29" s="898"/>
      <c r="DJ29" s="898"/>
      <c r="DK29" s="898"/>
      <c r="DL29" s="898"/>
      <c r="DM29" s="898"/>
      <c r="DN29" s="898"/>
      <c r="DO29" s="898"/>
      <c r="DP29" s="898"/>
      <c r="DQ29" s="898"/>
      <c r="DR29" s="898"/>
      <c r="DS29" s="898"/>
      <c r="DT29" s="898"/>
      <c r="DU29" s="898"/>
      <c r="DV29" s="898"/>
      <c r="DW29" s="898"/>
      <c r="DX29" s="898"/>
      <c r="DY29" s="898"/>
      <c r="DZ29" s="898"/>
    </row>
    <row r="30" ht="15" spans="1:130">
      <c r="A30" s="844" t="s">
        <v>2607</v>
      </c>
      <c r="B30" s="844"/>
      <c r="C30" s="844"/>
      <c r="D30" s="844"/>
      <c r="E30" s="844"/>
      <c r="F30" s="844"/>
      <c r="G30" s="844"/>
      <c r="H30" s="844"/>
      <c r="I30" s="844"/>
      <c r="J30" s="898"/>
      <c r="K30" s="898"/>
      <c r="L30" s="898"/>
      <c r="M30" s="898"/>
      <c r="N30" s="898"/>
      <c r="O30" s="898"/>
      <c r="P30" s="898"/>
      <c r="Q30" s="898"/>
      <c r="R30" s="898"/>
      <c r="S30" s="898"/>
      <c r="T30" s="898"/>
      <c r="U30" s="898"/>
      <c r="V30" s="898"/>
      <c r="W30" s="898"/>
      <c r="X30" s="898"/>
      <c r="Y30" s="898"/>
      <c r="Z30" s="898"/>
      <c r="AA30" s="898"/>
      <c r="AB30" s="898"/>
      <c r="AC30" s="898"/>
      <c r="AD30" s="898"/>
      <c r="AE30" s="898"/>
      <c r="AF30" s="898"/>
      <c r="AG30" s="898"/>
      <c r="AH30" s="898"/>
      <c r="AI30" s="898"/>
      <c r="AJ30" s="898"/>
      <c r="AK30" s="898"/>
      <c r="AL30" s="898"/>
      <c r="AM30" s="898"/>
      <c r="AN30" s="898"/>
      <c r="AO30" s="898"/>
      <c r="AP30" s="898"/>
      <c r="AQ30" s="898"/>
      <c r="AR30" s="898"/>
      <c r="AS30" s="898"/>
      <c r="AT30" s="898"/>
      <c r="AU30" s="898"/>
      <c r="AV30" s="898"/>
      <c r="AW30" s="898"/>
      <c r="AX30" s="898"/>
      <c r="AY30" s="898"/>
      <c r="AZ30" s="898"/>
      <c r="BA30" s="898"/>
      <c r="BB30" s="898"/>
      <c r="BC30" s="898"/>
      <c r="BD30" s="898"/>
      <c r="BE30" s="898"/>
      <c r="BF30" s="898"/>
      <c r="BG30" s="898"/>
      <c r="BH30" s="898"/>
      <c r="BI30" s="898"/>
      <c r="BJ30" s="898"/>
      <c r="BK30" s="898"/>
      <c r="BL30" s="898"/>
      <c r="BM30" s="898"/>
      <c r="BN30" s="898"/>
      <c r="BO30" s="898"/>
      <c r="BP30" s="898"/>
      <c r="BQ30" s="898"/>
      <c r="BR30" s="898"/>
      <c r="BS30" s="898"/>
      <c r="BT30" s="898"/>
      <c r="BU30" s="898"/>
      <c r="BV30" s="898"/>
      <c r="BW30" s="898"/>
      <c r="BX30" s="898"/>
      <c r="BY30" s="898"/>
      <c r="BZ30" s="898"/>
      <c r="CA30" s="898"/>
      <c r="CB30" s="898"/>
      <c r="CC30" s="898"/>
      <c r="CD30" s="898"/>
      <c r="CE30" s="898"/>
      <c r="CF30" s="898"/>
      <c r="CG30" s="898"/>
      <c r="CH30" s="898"/>
      <c r="CI30" s="898"/>
      <c r="CJ30" s="898"/>
      <c r="CK30" s="898"/>
      <c r="CL30" s="898"/>
      <c r="CM30" s="898"/>
      <c r="CN30" s="898"/>
      <c r="CO30" s="898"/>
      <c r="CP30" s="898"/>
      <c r="CQ30" s="898"/>
      <c r="CR30" s="898"/>
      <c r="CS30" s="898"/>
      <c r="CT30" s="898"/>
      <c r="CU30" s="898"/>
      <c r="CV30" s="898"/>
      <c r="CW30" s="898"/>
      <c r="CX30" s="898"/>
      <c r="CY30" s="898"/>
      <c r="CZ30" s="898"/>
      <c r="DA30" s="898"/>
      <c r="DB30" s="898"/>
      <c r="DC30" s="898"/>
      <c r="DD30" s="898"/>
      <c r="DE30" s="898"/>
      <c r="DF30" s="898"/>
      <c r="DG30" s="898"/>
      <c r="DH30" s="898"/>
      <c r="DI30" s="898"/>
      <c r="DJ30" s="898"/>
      <c r="DK30" s="898"/>
      <c r="DL30" s="898"/>
      <c r="DM30" s="898"/>
      <c r="DN30" s="898"/>
      <c r="DO30" s="898"/>
      <c r="DP30" s="898"/>
      <c r="DQ30" s="898"/>
      <c r="DR30" s="898"/>
      <c r="DS30" s="898"/>
      <c r="DT30" s="898"/>
      <c r="DU30" s="898"/>
      <c r="DV30" s="898"/>
      <c r="DW30" s="898"/>
      <c r="DX30" s="898"/>
      <c r="DY30" s="898"/>
      <c r="DZ30" s="898"/>
    </row>
    <row r="31" ht="15" spans="1:130">
      <c r="A31" s="844" t="s">
        <v>2608</v>
      </c>
      <c r="B31" s="844"/>
      <c r="C31" s="844"/>
      <c r="D31" s="844"/>
      <c r="E31" s="844"/>
      <c r="F31" s="844"/>
      <c r="G31" s="844"/>
      <c r="H31" s="844"/>
      <c r="I31" s="844"/>
      <c r="J31" s="898"/>
      <c r="K31" s="898"/>
      <c r="L31" s="898"/>
      <c r="M31" s="898"/>
      <c r="N31" s="898"/>
      <c r="O31" s="898"/>
      <c r="P31" s="898"/>
      <c r="Q31" s="898"/>
      <c r="R31" s="898"/>
      <c r="S31" s="898"/>
      <c r="T31" s="898"/>
      <c r="U31" s="898"/>
      <c r="V31" s="898"/>
      <c r="W31" s="898"/>
      <c r="X31" s="898"/>
      <c r="Y31" s="898"/>
      <c r="Z31" s="898"/>
      <c r="AA31" s="898"/>
      <c r="AB31" s="898"/>
      <c r="AC31" s="898"/>
      <c r="AD31" s="898"/>
      <c r="AE31" s="898"/>
      <c r="AF31" s="898"/>
      <c r="AG31" s="898"/>
      <c r="AH31" s="898"/>
      <c r="AI31" s="898"/>
      <c r="AJ31" s="898"/>
      <c r="AK31" s="898"/>
      <c r="AL31" s="898"/>
      <c r="AM31" s="898"/>
      <c r="AN31" s="898"/>
      <c r="AO31" s="898"/>
      <c r="AP31" s="898"/>
      <c r="AQ31" s="898"/>
      <c r="AR31" s="898"/>
      <c r="AS31" s="898"/>
      <c r="AT31" s="898"/>
      <c r="AU31" s="898"/>
      <c r="AV31" s="898"/>
      <c r="AW31" s="898"/>
      <c r="AX31" s="898"/>
      <c r="AY31" s="898"/>
      <c r="AZ31" s="898"/>
      <c r="BA31" s="898"/>
      <c r="BB31" s="898"/>
      <c r="BC31" s="898"/>
      <c r="BD31" s="898"/>
      <c r="BE31" s="898"/>
      <c r="BF31" s="898"/>
      <c r="BG31" s="898"/>
      <c r="BH31" s="898"/>
      <c r="BI31" s="898"/>
      <c r="BJ31" s="898"/>
      <c r="BK31" s="898"/>
      <c r="BL31" s="898"/>
      <c r="BM31" s="898"/>
      <c r="BN31" s="898"/>
      <c r="BO31" s="898"/>
      <c r="BP31" s="898"/>
      <c r="BQ31" s="898"/>
      <c r="BR31" s="898"/>
      <c r="BS31" s="898"/>
      <c r="BT31" s="898"/>
      <c r="BU31" s="898"/>
      <c r="BV31" s="898"/>
      <c r="BW31" s="898"/>
      <c r="BX31" s="898"/>
      <c r="BY31" s="898"/>
      <c r="BZ31" s="898"/>
      <c r="CA31" s="898"/>
      <c r="CB31" s="898"/>
      <c r="CC31" s="898"/>
      <c r="CD31" s="898"/>
      <c r="CE31" s="898"/>
      <c r="CF31" s="898"/>
      <c r="CG31" s="898"/>
      <c r="CH31" s="898"/>
      <c r="CI31" s="898"/>
      <c r="CJ31" s="898"/>
      <c r="CK31" s="898"/>
      <c r="CL31" s="898"/>
      <c r="CM31" s="898"/>
      <c r="CN31" s="898"/>
      <c r="CO31" s="898"/>
      <c r="CP31" s="898"/>
      <c r="CQ31" s="898"/>
      <c r="CR31" s="898"/>
      <c r="CS31" s="898"/>
      <c r="CT31" s="898"/>
      <c r="CU31" s="898"/>
      <c r="CV31" s="898"/>
      <c r="CW31" s="898"/>
      <c r="CX31" s="898"/>
      <c r="CY31" s="898"/>
      <c r="CZ31" s="898"/>
      <c r="DA31" s="898"/>
      <c r="DB31" s="898"/>
      <c r="DC31" s="898"/>
      <c r="DD31" s="898"/>
      <c r="DE31" s="898"/>
      <c r="DF31" s="898"/>
      <c r="DG31" s="898"/>
      <c r="DH31" s="898"/>
      <c r="DI31" s="898"/>
      <c r="DJ31" s="898"/>
      <c r="DK31" s="898"/>
      <c r="DL31" s="898"/>
      <c r="DM31" s="898"/>
      <c r="DN31" s="898"/>
      <c r="DO31" s="898"/>
      <c r="DP31" s="898"/>
      <c r="DQ31" s="898"/>
      <c r="DR31" s="898"/>
      <c r="DS31" s="898"/>
      <c r="DT31" s="898"/>
      <c r="DU31" s="898"/>
      <c r="DV31" s="898"/>
      <c r="DW31" s="898"/>
      <c r="DX31" s="898"/>
      <c r="DY31" s="898"/>
      <c r="DZ31" s="898"/>
    </row>
    <row r="32" ht="15" spans="1:130">
      <c r="A32" s="844" t="s">
        <v>2609</v>
      </c>
      <c r="B32" s="844"/>
      <c r="C32" s="844"/>
      <c r="D32" s="844"/>
      <c r="E32" s="844"/>
      <c r="F32" s="844"/>
      <c r="G32" s="844"/>
      <c r="H32" s="844"/>
      <c r="I32" s="844"/>
      <c r="J32" s="898"/>
      <c r="K32" s="898"/>
      <c r="L32" s="898"/>
      <c r="M32" s="898"/>
      <c r="N32" s="898"/>
      <c r="O32" s="898"/>
      <c r="P32" s="898"/>
      <c r="Q32" s="898"/>
      <c r="R32" s="898"/>
      <c r="S32" s="898"/>
      <c r="T32" s="898"/>
      <c r="U32" s="898"/>
      <c r="V32" s="898"/>
      <c r="W32" s="898"/>
      <c r="X32" s="898"/>
      <c r="Y32" s="898"/>
      <c r="Z32" s="898"/>
      <c r="AA32" s="898"/>
      <c r="AB32" s="898"/>
      <c r="AC32" s="898"/>
      <c r="AD32" s="898"/>
      <c r="AE32" s="898"/>
      <c r="AF32" s="898"/>
      <c r="AG32" s="898"/>
      <c r="AH32" s="898"/>
      <c r="AI32" s="898"/>
      <c r="AJ32" s="898"/>
      <c r="AK32" s="898"/>
      <c r="AL32" s="898"/>
      <c r="AM32" s="898"/>
      <c r="AN32" s="898"/>
      <c r="AO32" s="898"/>
      <c r="AP32" s="898"/>
      <c r="AQ32" s="898"/>
      <c r="AR32" s="898"/>
      <c r="AS32" s="898"/>
      <c r="AT32" s="898"/>
      <c r="AU32" s="898"/>
      <c r="AV32" s="898"/>
      <c r="AW32" s="898"/>
      <c r="AX32" s="898"/>
      <c r="AY32" s="898"/>
      <c r="AZ32" s="898"/>
      <c r="BA32" s="898"/>
      <c r="BB32" s="898"/>
      <c r="BC32" s="898"/>
      <c r="BD32" s="898"/>
      <c r="BE32" s="898"/>
      <c r="BF32" s="898"/>
      <c r="BG32" s="898"/>
      <c r="BH32" s="898"/>
      <c r="BI32" s="898"/>
      <c r="BJ32" s="898"/>
      <c r="BK32" s="898"/>
      <c r="BL32" s="898"/>
      <c r="BM32" s="898"/>
      <c r="BN32" s="898"/>
      <c r="BO32" s="898"/>
      <c r="BP32" s="898"/>
      <c r="BQ32" s="898"/>
      <c r="BR32" s="898"/>
      <c r="BS32" s="898"/>
      <c r="BT32" s="898"/>
      <c r="BU32" s="898"/>
      <c r="BV32" s="898"/>
      <c r="BW32" s="898"/>
      <c r="BX32" s="898"/>
      <c r="BY32" s="898"/>
      <c r="BZ32" s="898"/>
      <c r="CA32" s="898"/>
      <c r="CB32" s="898"/>
      <c r="CC32" s="898"/>
      <c r="CD32" s="898"/>
      <c r="CE32" s="898"/>
      <c r="CF32" s="898"/>
      <c r="CG32" s="898"/>
      <c r="CH32" s="898"/>
      <c r="CI32" s="898"/>
      <c r="CJ32" s="898"/>
      <c r="CK32" s="898"/>
      <c r="CL32" s="898"/>
      <c r="CM32" s="898"/>
      <c r="CN32" s="898"/>
      <c r="CO32" s="898"/>
      <c r="CP32" s="898"/>
      <c r="CQ32" s="898"/>
      <c r="CR32" s="898"/>
      <c r="CS32" s="898"/>
      <c r="CT32" s="898"/>
      <c r="CU32" s="898"/>
      <c r="CV32" s="898"/>
      <c r="CW32" s="898"/>
      <c r="CX32" s="898"/>
      <c r="CY32" s="898"/>
      <c r="CZ32" s="898"/>
      <c r="DA32" s="898"/>
      <c r="DB32" s="898"/>
      <c r="DC32" s="898"/>
      <c r="DD32" s="898"/>
      <c r="DE32" s="898"/>
      <c r="DF32" s="898"/>
      <c r="DG32" s="898"/>
      <c r="DH32" s="898"/>
      <c r="DI32" s="898"/>
      <c r="DJ32" s="898"/>
      <c r="DK32" s="898"/>
      <c r="DL32" s="898"/>
      <c r="DM32" s="898"/>
      <c r="DN32" s="898"/>
      <c r="DO32" s="898"/>
      <c r="DP32" s="898"/>
      <c r="DQ32" s="898"/>
      <c r="DR32" s="898"/>
      <c r="DS32" s="898"/>
      <c r="DT32" s="898"/>
      <c r="DU32" s="898"/>
      <c r="DV32" s="898"/>
      <c r="DW32" s="898"/>
      <c r="DX32" s="898"/>
      <c r="DY32" s="898"/>
      <c r="DZ32" s="898"/>
    </row>
    <row r="33" ht="15" spans="1:130">
      <c r="A33" s="844" t="s">
        <v>2610</v>
      </c>
      <c r="B33" s="844"/>
      <c r="C33" s="844"/>
      <c r="D33" s="844"/>
      <c r="E33" s="844"/>
      <c r="F33" s="844"/>
      <c r="G33" s="844"/>
      <c r="H33" s="844"/>
      <c r="I33" s="844"/>
      <c r="J33" s="898"/>
      <c r="K33" s="898"/>
      <c r="L33" s="898"/>
      <c r="M33" s="898"/>
      <c r="N33" s="898"/>
      <c r="O33" s="898"/>
      <c r="P33" s="898"/>
      <c r="Q33" s="898"/>
      <c r="R33" s="898"/>
      <c r="S33" s="898"/>
      <c r="T33" s="898"/>
      <c r="U33" s="898"/>
      <c r="V33" s="898"/>
      <c r="W33" s="898"/>
      <c r="X33" s="898"/>
      <c r="Y33" s="898"/>
      <c r="Z33" s="898"/>
      <c r="AA33" s="898"/>
      <c r="AB33" s="898"/>
      <c r="AC33" s="898"/>
      <c r="AD33" s="898"/>
      <c r="AE33" s="898"/>
      <c r="AF33" s="898"/>
      <c r="AG33" s="898"/>
      <c r="AH33" s="898"/>
      <c r="AI33" s="898"/>
      <c r="AJ33" s="898"/>
      <c r="AK33" s="898"/>
      <c r="AL33" s="898"/>
      <c r="AM33" s="898"/>
      <c r="AN33" s="898"/>
      <c r="AO33" s="898"/>
      <c r="AP33" s="898"/>
      <c r="AQ33" s="898"/>
      <c r="AR33" s="898"/>
      <c r="AS33" s="898"/>
      <c r="AT33" s="898"/>
      <c r="AU33" s="898"/>
      <c r="AV33" s="898"/>
      <c r="AW33" s="898"/>
      <c r="AX33" s="898"/>
      <c r="AY33" s="898"/>
      <c r="AZ33" s="898"/>
      <c r="BA33" s="898"/>
      <c r="BB33" s="898"/>
      <c r="BC33" s="898"/>
      <c r="BD33" s="898"/>
      <c r="BE33" s="898"/>
      <c r="BF33" s="898"/>
      <c r="BG33" s="898"/>
      <c r="BH33" s="898"/>
      <c r="BI33" s="898"/>
      <c r="BJ33" s="898"/>
      <c r="BK33" s="898"/>
      <c r="BL33" s="898"/>
      <c r="BM33" s="898"/>
      <c r="BN33" s="898"/>
      <c r="BO33" s="898"/>
      <c r="BP33" s="898"/>
      <c r="BQ33" s="898"/>
      <c r="BR33" s="898"/>
      <c r="BS33" s="898"/>
      <c r="BT33" s="898"/>
      <c r="BU33" s="898"/>
      <c r="BV33" s="898"/>
      <c r="BW33" s="898"/>
      <c r="BX33" s="898"/>
      <c r="BY33" s="898"/>
      <c r="BZ33" s="898"/>
      <c r="CA33" s="898"/>
      <c r="CB33" s="898"/>
      <c r="CC33" s="898"/>
      <c r="CD33" s="898"/>
      <c r="CE33" s="898"/>
      <c r="CF33" s="898"/>
      <c r="CG33" s="898"/>
      <c r="CH33" s="898"/>
      <c r="CI33" s="898"/>
      <c r="CJ33" s="898"/>
      <c r="CK33" s="898"/>
      <c r="CL33" s="898"/>
      <c r="CM33" s="898"/>
      <c r="CN33" s="898"/>
      <c r="CO33" s="898"/>
      <c r="CP33" s="898"/>
      <c r="CQ33" s="898"/>
      <c r="CR33" s="898"/>
      <c r="CS33" s="898"/>
      <c r="CT33" s="898"/>
      <c r="CU33" s="898"/>
      <c r="CV33" s="898"/>
      <c r="CW33" s="898"/>
      <c r="CX33" s="898"/>
      <c r="CY33" s="898"/>
      <c r="CZ33" s="898"/>
      <c r="DA33" s="898"/>
      <c r="DB33" s="898"/>
      <c r="DC33" s="898"/>
      <c r="DD33" s="898"/>
      <c r="DE33" s="898"/>
      <c r="DF33" s="898"/>
      <c r="DG33" s="898"/>
      <c r="DH33" s="898"/>
      <c r="DI33" s="898"/>
      <c r="DJ33" s="898"/>
      <c r="DK33" s="898"/>
      <c r="DL33" s="898"/>
      <c r="DM33" s="898"/>
      <c r="DN33" s="898"/>
      <c r="DO33" s="898"/>
      <c r="DP33" s="898"/>
      <c r="DQ33" s="898"/>
      <c r="DR33" s="898"/>
      <c r="DS33" s="898"/>
      <c r="DT33" s="898"/>
      <c r="DU33" s="898"/>
      <c r="DV33" s="898"/>
      <c r="DW33" s="898"/>
      <c r="DX33" s="898"/>
      <c r="DY33" s="898"/>
      <c r="DZ33" s="898"/>
    </row>
    <row r="34" ht="15" spans="1:130">
      <c r="A34" s="844" t="s">
        <v>2611</v>
      </c>
      <c r="B34" s="844"/>
      <c r="C34" s="844"/>
      <c r="D34" s="844"/>
      <c r="E34" s="844"/>
      <c r="F34" s="844"/>
      <c r="G34" s="844"/>
      <c r="H34" s="844"/>
      <c r="I34" s="844"/>
      <c r="J34" s="898"/>
      <c r="K34" s="898"/>
      <c r="L34" s="898"/>
      <c r="M34" s="898"/>
      <c r="N34" s="898"/>
      <c r="O34" s="898"/>
      <c r="P34" s="898"/>
      <c r="Q34" s="898"/>
      <c r="R34" s="898"/>
      <c r="S34" s="898"/>
      <c r="T34" s="898"/>
      <c r="U34" s="898"/>
      <c r="V34" s="898"/>
      <c r="W34" s="898"/>
      <c r="X34" s="898"/>
      <c r="Y34" s="898"/>
      <c r="Z34" s="898"/>
      <c r="AA34" s="898"/>
      <c r="AB34" s="898"/>
      <c r="AC34" s="898"/>
      <c r="AD34" s="898"/>
      <c r="AE34" s="898"/>
      <c r="AF34" s="898"/>
      <c r="AG34" s="898"/>
      <c r="AH34" s="898"/>
      <c r="AI34" s="898"/>
      <c r="AJ34" s="898"/>
      <c r="AK34" s="898"/>
      <c r="AL34" s="898"/>
      <c r="AM34" s="898"/>
      <c r="AN34" s="898"/>
      <c r="AO34" s="898"/>
      <c r="AP34" s="898"/>
      <c r="AQ34" s="898"/>
      <c r="AR34" s="898"/>
      <c r="AS34" s="898"/>
      <c r="AT34" s="898"/>
      <c r="AU34" s="898"/>
      <c r="AV34" s="898"/>
      <c r="AW34" s="898"/>
      <c r="AX34" s="898"/>
      <c r="AY34" s="898"/>
      <c r="AZ34" s="898"/>
      <c r="BA34" s="898"/>
      <c r="BB34" s="898"/>
      <c r="BC34" s="898"/>
      <c r="BD34" s="898"/>
      <c r="BE34" s="898"/>
      <c r="BF34" s="898"/>
      <c r="BG34" s="898"/>
      <c r="BH34" s="898"/>
      <c r="BI34" s="898"/>
      <c r="BJ34" s="898"/>
      <c r="BK34" s="898"/>
      <c r="BL34" s="898"/>
      <c r="BM34" s="898"/>
      <c r="BN34" s="898"/>
      <c r="BO34" s="898"/>
      <c r="BP34" s="898"/>
      <c r="BQ34" s="898"/>
      <c r="BR34" s="898"/>
      <c r="BS34" s="898"/>
      <c r="BT34" s="898"/>
      <c r="BU34" s="898"/>
      <c r="BV34" s="898"/>
      <c r="BW34" s="898"/>
      <c r="BX34" s="898"/>
      <c r="BY34" s="898"/>
      <c r="BZ34" s="898"/>
      <c r="CA34" s="898"/>
      <c r="CB34" s="898"/>
      <c r="CC34" s="898"/>
      <c r="CD34" s="898"/>
      <c r="CE34" s="898"/>
      <c r="CF34" s="898"/>
      <c r="CG34" s="898"/>
      <c r="CH34" s="898"/>
      <c r="CI34" s="898"/>
      <c r="CJ34" s="898"/>
      <c r="CK34" s="898"/>
      <c r="CL34" s="898"/>
      <c r="CM34" s="898"/>
      <c r="CN34" s="898"/>
      <c r="CO34" s="898"/>
      <c r="CP34" s="898"/>
      <c r="CQ34" s="898"/>
      <c r="CR34" s="898"/>
      <c r="CS34" s="898"/>
      <c r="CT34" s="898"/>
      <c r="CU34" s="898"/>
      <c r="CV34" s="898"/>
      <c r="CW34" s="898"/>
      <c r="CX34" s="898"/>
      <c r="CY34" s="898"/>
      <c r="CZ34" s="898"/>
      <c r="DA34" s="898"/>
      <c r="DB34" s="898"/>
      <c r="DC34" s="898"/>
      <c r="DD34" s="898"/>
      <c r="DE34" s="898"/>
      <c r="DF34" s="898"/>
      <c r="DG34" s="898"/>
      <c r="DH34" s="898"/>
      <c r="DI34" s="898"/>
      <c r="DJ34" s="898"/>
      <c r="DK34" s="898"/>
      <c r="DL34" s="898"/>
      <c r="DM34" s="898"/>
      <c r="DN34" s="898"/>
      <c r="DO34" s="898"/>
      <c r="DP34" s="898"/>
      <c r="DQ34" s="898"/>
      <c r="DR34" s="898"/>
      <c r="DS34" s="898"/>
      <c r="DT34" s="898"/>
      <c r="DU34" s="898"/>
      <c r="DV34" s="898"/>
      <c r="DW34" s="898"/>
      <c r="DX34" s="898"/>
      <c r="DY34" s="898"/>
      <c r="DZ34" s="898"/>
    </row>
    <row r="35" ht="15" spans="1:130">
      <c r="A35" s="844" t="s">
        <v>2612</v>
      </c>
      <c r="B35" s="844"/>
      <c r="C35" s="844"/>
      <c r="D35" s="844"/>
      <c r="E35" s="844"/>
      <c r="F35" s="844"/>
      <c r="G35" s="844"/>
      <c r="H35" s="844"/>
      <c r="I35" s="844"/>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8"/>
      <c r="AY35" s="898"/>
      <c r="AZ35" s="898"/>
      <c r="BA35" s="898"/>
      <c r="BB35" s="898"/>
      <c r="BC35" s="898"/>
      <c r="BD35" s="898"/>
      <c r="BE35" s="898"/>
      <c r="BF35" s="898"/>
      <c r="BG35" s="898"/>
      <c r="BH35" s="898"/>
      <c r="BI35" s="898"/>
      <c r="BJ35" s="898"/>
      <c r="BK35" s="898"/>
      <c r="BL35" s="898"/>
      <c r="BM35" s="898"/>
      <c r="BN35" s="898"/>
      <c r="BO35" s="898"/>
      <c r="BP35" s="898"/>
      <c r="BQ35" s="898"/>
      <c r="BR35" s="898"/>
      <c r="BS35" s="898"/>
      <c r="BT35" s="898"/>
      <c r="BU35" s="898"/>
      <c r="BV35" s="898"/>
      <c r="BW35" s="898"/>
      <c r="BX35" s="898"/>
      <c r="BY35" s="898"/>
      <c r="BZ35" s="898"/>
      <c r="CA35" s="898"/>
      <c r="CB35" s="898"/>
      <c r="CC35" s="898"/>
      <c r="CD35" s="898"/>
      <c r="CE35" s="898"/>
      <c r="CF35" s="898"/>
      <c r="CG35" s="898"/>
      <c r="CH35" s="898"/>
      <c r="CI35" s="898"/>
      <c r="CJ35" s="898"/>
      <c r="CK35" s="898"/>
      <c r="CL35" s="898"/>
      <c r="CM35" s="898"/>
      <c r="CN35" s="898"/>
      <c r="CO35" s="898"/>
      <c r="CP35" s="898"/>
      <c r="CQ35" s="898"/>
      <c r="CR35" s="898"/>
      <c r="CS35" s="898"/>
      <c r="CT35" s="898"/>
      <c r="CU35" s="898"/>
      <c r="CV35" s="898"/>
      <c r="CW35" s="898"/>
      <c r="CX35" s="898"/>
      <c r="CY35" s="898"/>
      <c r="CZ35" s="898"/>
      <c r="DA35" s="898"/>
      <c r="DB35" s="898"/>
      <c r="DC35" s="898"/>
      <c r="DD35" s="898"/>
      <c r="DE35" s="898"/>
      <c r="DF35" s="898"/>
      <c r="DG35" s="898"/>
      <c r="DH35" s="898"/>
      <c r="DI35" s="898"/>
      <c r="DJ35" s="898"/>
      <c r="DK35" s="898"/>
      <c r="DL35" s="898"/>
      <c r="DM35" s="898"/>
      <c r="DN35" s="898"/>
      <c r="DO35" s="898"/>
      <c r="DP35" s="898"/>
      <c r="DQ35" s="898"/>
      <c r="DR35" s="898"/>
      <c r="DS35" s="898"/>
      <c r="DT35" s="898"/>
      <c r="DU35" s="898"/>
      <c r="DV35" s="898"/>
      <c r="DW35" s="898"/>
      <c r="DX35" s="898"/>
      <c r="DY35" s="898"/>
      <c r="DZ35" s="898"/>
    </row>
    <row r="36" ht="15" spans="1:130">
      <c r="A36" s="889" t="s">
        <v>2613</v>
      </c>
      <c r="B36" s="889"/>
      <c r="C36" s="889"/>
      <c r="D36" s="889"/>
      <c r="E36" s="889"/>
      <c r="F36" s="889"/>
      <c r="G36" s="889"/>
      <c r="H36" s="889"/>
      <c r="I36" s="889"/>
      <c r="J36" s="898"/>
      <c r="K36" s="898"/>
      <c r="L36" s="898"/>
      <c r="M36" s="898"/>
      <c r="N36" s="898"/>
      <c r="O36" s="898"/>
      <c r="P36" s="898"/>
      <c r="Q36" s="898"/>
      <c r="R36" s="898"/>
      <c r="S36" s="898"/>
      <c r="T36" s="898"/>
      <c r="U36" s="898"/>
      <c r="V36" s="898"/>
      <c r="W36" s="898"/>
      <c r="X36" s="898"/>
      <c r="Y36" s="898"/>
      <c r="Z36" s="898"/>
      <c r="AA36" s="898"/>
      <c r="AB36" s="898"/>
      <c r="AC36" s="898"/>
      <c r="AD36" s="898"/>
      <c r="AE36" s="898"/>
      <c r="AF36" s="898"/>
      <c r="AG36" s="898"/>
      <c r="AH36" s="898"/>
      <c r="AI36" s="898"/>
      <c r="AJ36" s="898"/>
      <c r="AK36" s="898"/>
      <c r="AL36" s="898"/>
      <c r="AM36" s="898"/>
      <c r="AN36" s="898"/>
      <c r="AO36" s="898"/>
      <c r="AP36" s="898"/>
      <c r="AQ36" s="898"/>
      <c r="AR36" s="898"/>
      <c r="AS36" s="898"/>
      <c r="AT36" s="898"/>
      <c r="AU36" s="898"/>
      <c r="AV36" s="898"/>
      <c r="AW36" s="898"/>
      <c r="AX36" s="898"/>
      <c r="AY36" s="898"/>
      <c r="AZ36" s="898"/>
      <c r="BA36" s="898"/>
      <c r="BB36" s="898"/>
      <c r="BC36" s="898"/>
      <c r="BD36" s="898"/>
      <c r="BE36" s="898"/>
      <c r="BF36" s="898"/>
      <c r="BG36" s="898"/>
      <c r="BH36" s="898"/>
      <c r="BI36" s="898"/>
      <c r="BJ36" s="898"/>
      <c r="BK36" s="898"/>
      <c r="BL36" s="898"/>
      <c r="BM36" s="898"/>
      <c r="BN36" s="898"/>
      <c r="BO36" s="898"/>
      <c r="BP36" s="898"/>
      <c r="BQ36" s="898"/>
      <c r="BR36" s="898"/>
      <c r="BS36" s="898"/>
      <c r="BT36" s="898"/>
      <c r="BU36" s="898"/>
      <c r="BV36" s="898"/>
      <c r="BW36" s="898"/>
      <c r="BX36" s="898"/>
      <c r="BY36" s="898"/>
      <c r="BZ36" s="898"/>
      <c r="CA36" s="898"/>
      <c r="CB36" s="898"/>
      <c r="CC36" s="898"/>
      <c r="CD36" s="898"/>
      <c r="CE36" s="898"/>
      <c r="CF36" s="898"/>
      <c r="CG36" s="898"/>
      <c r="CH36" s="898"/>
      <c r="CI36" s="898"/>
      <c r="CJ36" s="898"/>
      <c r="CK36" s="898"/>
      <c r="CL36" s="898"/>
      <c r="CM36" s="898"/>
      <c r="CN36" s="898"/>
      <c r="CO36" s="898"/>
      <c r="CP36" s="898"/>
      <c r="CQ36" s="898"/>
      <c r="CR36" s="898"/>
      <c r="CS36" s="898"/>
      <c r="CT36" s="898"/>
      <c r="CU36" s="898"/>
      <c r="CV36" s="898"/>
      <c r="CW36" s="898"/>
      <c r="CX36" s="898"/>
      <c r="CY36" s="898"/>
      <c r="CZ36" s="898"/>
      <c r="DA36" s="898"/>
      <c r="DB36" s="898"/>
      <c r="DC36" s="898"/>
      <c r="DD36" s="898"/>
      <c r="DE36" s="898"/>
      <c r="DF36" s="898"/>
      <c r="DG36" s="898"/>
      <c r="DH36" s="898"/>
      <c r="DI36" s="898"/>
      <c r="DJ36" s="898"/>
      <c r="DK36" s="898"/>
      <c r="DL36" s="898"/>
      <c r="DM36" s="898"/>
      <c r="DN36" s="898"/>
      <c r="DO36" s="898"/>
      <c r="DP36" s="898"/>
      <c r="DQ36" s="898"/>
      <c r="DR36" s="898"/>
      <c r="DS36" s="898"/>
      <c r="DT36" s="898"/>
      <c r="DU36" s="898"/>
      <c r="DV36" s="898"/>
      <c r="DW36" s="898"/>
      <c r="DX36" s="898"/>
      <c r="DY36" s="898"/>
      <c r="DZ36" s="898"/>
    </row>
    <row r="37" spans="1:130">
      <c r="A37" s="846" t="s">
        <v>2614</v>
      </c>
      <c r="B37" s="846"/>
      <c r="C37" s="846"/>
      <c r="D37" s="846"/>
      <c r="E37" s="846"/>
      <c r="F37" s="846"/>
      <c r="G37" s="846"/>
      <c r="H37" s="846"/>
      <c r="I37" s="846"/>
      <c r="J37" s="846"/>
      <c r="K37" s="846"/>
      <c r="L37" s="846"/>
      <c r="M37" s="846"/>
      <c r="N37" s="846"/>
      <c r="O37" s="890"/>
      <c r="P37" s="890"/>
      <c r="Q37" s="890"/>
      <c r="R37" s="890"/>
      <c r="S37" s="890"/>
      <c r="T37" s="890"/>
      <c r="U37" s="890"/>
      <c r="V37" s="890"/>
      <c r="W37" s="890"/>
      <c r="X37" s="890"/>
      <c r="Y37" s="890"/>
      <c r="Z37" s="890"/>
      <c r="AA37" s="890"/>
      <c r="AB37" s="890"/>
      <c r="AC37" s="890"/>
      <c r="AD37" s="890"/>
      <c r="AE37" s="890"/>
      <c r="AF37" s="890"/>
      <c r="AG37" s="890"/>
      <c r="AH37" s="890"/>
      <c r="AI37" s="890"/>
      <c r="AJ37" s="890"/>
      <c r="AK37" s="890"/>
      <c r="AL37" s="890"/>
      <c r="AM37" s="890"/>
      <c r="AN37" s="890"/>
      <c r="AO37" s="890"/>
      <c r="AP37" s="890"/>
      <c r="AQ37" s="890"/>
      <c r="AR37" s="890"/>
      <c r="AS37" s="890"/>
      <c r="AT37" s="890"/>
      <c r="AU37" s="890"/>
      <c r="AV37" s="890"/>
      <c r="AW37" s="890"/>
      <c r="AX37" s="890"/>
      <c r="AY37" s="890"/>
      <c r="AZ37" s="890"/>
      <c r="BA37" s="890"/>
      <c r="BB37" s="890"/>
      <c r="BC37" s="890"/>
      <c r="BD37" s="890"/>
      <c r="BE37" s="890"/>
      <c r="BF37" s="890"/>
      <c r="BG37" s="890"/>
      <c r="BH37" s="890"/>
      <c r="BI37" s="890"/>
      <c r="BJ37" s="890"/>
      <c r="BK37" s="890"/>
      <c r="BL37" s="890"/>
      <c r="BM37" s="890"/>
      <c r="BN37" s="890"/>
      <c r="BO37" s="890"/>
      <c r="BP37" s="890"/>
      <c r="BQ37" s="890"/>
      <c r="BR37" s="890"/>
      <c r="BS37" s="890"/>
      <c r="BT37" s="890"/>
      <c r="BU37" s="890"/>
      <c r="BV37" s="890"/>
      <c r="BW37" s="890"/>
      <c r="BX37" s="890"/>
      <c r="BY37" s="890"/>
      <c r="BZ37" s="890"/>
      <c r="CA37" s="890"/>
      <c r="CB37" s="890"/>
      <c r="CC37" s="890"/>
      <c r="CD37" s="890"/>
      <c r="CE37" s="890"/>
      <c r="CF37" s="890"/>
      <c r="CG37" s="890"/>
      <c r="CH37" s="890"/>
      <c r="CI37" s="890"/>
      <c r="CJ37" s="890"/>
      <c r="CK37" s="890"/>
      <c r="CL37" s="890"/>
      <c r="CM37" s="890"/>
      <c r="CN37" s="890"/>
      <c r="CO37" s="890"/>
      <c r="CP37" s="890"/>
      <c r="CQ37" s="890"/>
      <c r="CR37" s="890"/>
      <c r="CS37" s="890"/>
      <c r="CT37" s="890"/>
      <c r="CU37" s="890"/>
      <c r="CV37" s="890"/>
      <c r="CW37" s="890"/>
      <c r="CX37" s="890"/>
      <c r="CY37" s="890"/>
      <c r="CZ37" s="890"/>
      <c r="DA37" s="890"/>
      <c r="DB37" s="890"/>
      <c r="DC37" s="890"/>
      <c r="DD37" s="890"/>
      <c r="DE37" s="890"/>
      <c r="DF37" s="890"/>
      <c r="DG37" s="890"/>
      <c r="DH37" s="890"/>
      <c r="DI37" s="890"/>
      <c r="DJ37" s="890"/>
      <c r="DK37" s="890"/>
      <c r="DL37" s="890"/>
      <c r="DM37" s="890"/>
      <c r="DN37" s="890"/>
      <c r="DO37" s="890"/>
      <c r="DP37" s="890"/>
      <c r="DQ37" s="890"/>
      <c r="DR37" s="890"/>
      <c r="DS37" s="890"/>
      <c r="DT37" s="890"/>
      <c r="DU37" s="890"/>
      <c r="DV37" s="890"/>
      <c r="DW37" s="890"/>
      <c r="DX37" s="890"/>
      <c r="DY37" s="890"/>
      <c r="DZ37" s="890"/>
    </row>
    <row r="38" spans="1:130">
      <c r="A38" s="847" t="s">
        <v>2615</v>
      </c>
      <c r="B38" s="847"/>
      <c r="C38" s="847"/>
      <c r="D38" s="847"/>
      <c r="E38" s="847"/>
      <c r="F38" s="847"/>
      <c r="G38" s="847"/>
      <c r="H38" s="847"/>
      <c r="I38" s="847"/>
      <c r="J38" s="847"/>
      <c r="K38" s="847"/>
      <c r="L38" s="847"/>
      <c r="M38" s="847"/>
      <c r="N38" s="847"/>
      <c r="O38" s="890"/>
      <c r="P38" s="890"/>
      <c r="Q38" s="890"/>
      <c r="R38" s="890"/>
      <c r="S38" s="890"/>
      <c r="T38" s="890"/>
      <c r="U38" s="890"/>
      <c r="V38" s="890"/>
      <c r="W38" s="890"/>
      <c r="X38" s="890"/>
      <c r="Y38" s="890"/>
      <c r="Z38" s="890"/>
      <c r="AA38" s="890"/>
      <c r="AB38" s="890"/>
      <c r="AC38" s="890"/>
      <c r="AD38" s="890"/>
      <c r="AE38" s="890"/>
      <c r="AF38" s="890"/>
      <c r="AG38" s="890"/>
      <c r="AH38" s="890"/>
      <c r="AI38" s="890"/>
      <c r="AJ38" s="890"/>
      <c r="AK38" s="890"/>
      <c r="AL38" s="890"/>
      <c r="AM38" s="890"/>
      <c r="AN38" s="890"/>
      <c r="AO38" s="890"/>
      <c r="AP38" s="890"/>
      <c r="AQ38" s="890"/>
      <c r="AR38" s="890"/>
      <c r="AS38" s="890"/>
      <c r="AT38" s="890"/>
      <c r="AU38" s="890"/>
      <c r="AV38" s="890"/>
      <c r="AW38" s="890"/>
      <c r="AX38" s="890"/>
      <c r="AY38" s="890"/>
      <c r="AZ38" s="890"/>
      <c r="BA38" s="890"/>
      <c r="BB38" s="890"/>
      <c r="BC38" s="890"/>
      <c r="BD38" s="890"/>
      <c r="BE38" s="890"/>
      <c r="BF38" s="890"/>
      <c r="BG38" s="890"/>
      <c r="BH38" s="890"/>
      <c r="BI38" s="890"/>
      <c r="BJ38" s="890"/>
      <c r="BK38" s="890"/>
      <c r="BL38" s="890"/>
      <c r="BM38" s="890"/>
      <c r="BN38" s="890"/>
      <c r="BO38" s="890"/>
      <c r="BP38" s="890"/>
      <c r="BQ38" s="890"/>
      <c r="BR38" s="890"/>
      <c r="BS38" s="890"/>
      <c r="BT38" s="890"/>
      <c r="BU38" s="890"/>
      <c r="BV38" s="890"/>
      <c r="BW38" s="890"/>
      <c r="BX38" s="890"/>
      <c r="BY38" s="890"/>
      <c r="BZ38" s="890"/>
      <c r="CA38" s="890"/>
      <c r="CB38" s="890"/>
      <c r="CC38" s="890"/>
      <c r="CD38" s="890"/>
      <c r="CE38" s="890"/>
      <c r="CF38" s="890"/>
      <c r="CG38" s="890"/>
      <c r="CH38" s="890"/>
      <c r="CI38" s="890"/>
      <c r="CJ38" s="890"/>
      <c r="CK38" s="890"/>
      <c r="CL38" s="890"/>
      <c r="CM38" s="890"/>
      <c r="CN38" s="890"/>
      <c r="CO38" s="890"/>
      <c r="CP38" s="890"/>
      <c r="CQ38" s="890"/>
      <c r="CR38" s="890"/>
      <c r="CS38" s="890"/>
      <c r="CT38" s="890"/>
      <c r="CU38" s="890"/>
      <c r="CV38" s="890"/>
      <c r="CW38" s="890"/>
      <c r="CX38" s="890"/>
      <c r="CY38" s="890"/>
      <c r="CZ38" s="890"/>
      <c r="DA38" s="890"/>
      <c r="DB38" s="890"/>
      <c r="DC38" s="890"/>
      <c r="DD38" s="890"/>
      <c r="DE38" s="890"/>
      <c r="DF38" s="890"/>
      <c r="DG38" s="890"/>
      <c r="DH38" s="890"/>
      <c r="DI38" s="890"/>
      <c r="DJ38" s="890"/>
      <c r="DK38" s="890"/>
      <c r="DL38" s="890"/>
      <c r="DM38" s="890"/>
      <c r="DN38" s="890"/>
      <c r="DO38" s="890"/>
      <c r="DP38" s="890"/>
      <c r="DQ38" s="890"/>
      <c r="DR38" s="890"/>
      <c r="DS38" s="890"/>
      <c r="DT38" s="890"/>
      <c r="DU38" s="890"/>
      <c r="DV38" s="890"/>
      <c r="DW38" s="890"/>
      <c r="DX38" s="890"/>
      <c r="DY38" s="890"/>
      <c r="DZ38" s="890"/>
    </row>
    <row r="39" spans="1:130">
      <c r="A39" s="847" t="s">
        <v>2616</v>
      </c>
      <c r="B39" s="847"/>
      <c r="C39" s="847"/>
      <c r="D39" s="847"/>
      <c r="E39" s="847"/>
      <c r="F39" s="847"/>
      <c r="G39" s="847"/>
      <c r="H39" s="847"/>
      <c r="I39" s="847"/>
      <c r="J39" s="847"/>
      <c r="K39" s="847"/>
      <c r="L39" s="847"/>
      <c r="M39" s="847"/>
      <c r="N39" s="847"/>
      <c r="O39" s="890"/>
      <c r="P39" s="890"/>
      <c r="Q39" s="890"/>
      <c r="R39" s="890"/>
      <c r="S39" s="890"/>
      <c r="T39" s="890"/>
      <c r="U39" s="890"/>
      <c r="V39" s="890"/>
      <c r="W39" s="890"/>
      <c r="X39" s="890"/>
      <c r="Y39" s="890"/>
      <c r="Z39" s="890"/>
      <c r="AA39" s="890"/>
      <c r="AB39" s="890"/>
      <c r="AC39" s="890"/>
      <c r="AD39" s="890"/>
      <c r="AE39" s="890"/>
      <c r="AF39" s="890"/>
      <c r="AG39" s="890"/>
      <c r="AH39" s="890"/>
      <c r="AI39" s="890"/>
      <c r="AJ39" s="890"/>
      <c r="AK39" s="890"/>
      <c r="AL39" s="890"/>
      <c r="AM39" s="890"/>
      <c r="AN39" s="890"/>
      <c r="AO39" s="890"/>
      <c r="AP39" s="890"/>
      <c r="AQ39" s="890"/>
      <c r="AR39" s="890"/>
      <c r="AS39" s="890"/>
      <c r="AT39" s="890"/>
      <c r="AU39" s="890"/>
      <c r="AV39" s="890"/>
      <c r="AW39" s="890"/>
      <c r="AX39" s="890"/>
      <c r="AY39" s="890"/>
      <c r="AZ39" s="890"/>
      <c r="BA39" s="890"/>
      <c r="BB39" s="890"/>
      <c r="BC39" s="890"/>
      <c r="BD39" s="890"/>
      <c r="BE39" s="890"/>
      <c r="BF39" s="890"/>
      <c r="BG39" s="890"/>
      <c r="BH39" s="890"/>
      <c r="BI39" s="890"/>
      <c r="BJ39" s="890"/>
      <c r="BK39" s="890"/>
      <c r="BL39" s="890"/>
      <c r="BM39" s="890"/>
      <c r="BN39" s="890"/>
      <c r="BO39" s="890"/>
      <c r="BP39" s="890"/>
      <c r="BQ39" s="890"/>
      <c r="BR39" s="890"/>
      <c r="BS39" s="890"/>
      <c r="BT39" s="890"/>
      <c r="BU39" s="890"/>
      <c r="BV39" s="890"/>
      <c r="BW39" s="890"/>
      <c r="BX39" s="890"/>
      <c r="BY39" s="890"/>
      <c r="BZ39" s="890"/>
      <c r="CA39" s="890"/>
      <c r="CB39" s="890"/>
      <c r="CC39" s="890"/>
      <c r="CD39" s="890"/>
      <c r="CE39" s="890"/>
      <c r="CF39" s="890"/>
      <c r="CG39" s="890"/>
      <c r="CH39" s="890"/>
      <c r="CI39" s="890"/>
      <c r="CJ39" s="890"/>
      <c r="CK39" s="890"/>
      <c r="CL39" s="890"/>
      <c r="CM39" s="890"/>
      <c r="CN39" s="890"/>
      <c r="CO39" s="890"/>
      <c r="CP39" s="890"/>
      <c r="CQ39" s="890"/>
      <c r="CR39" s="890"/>
      <c r="CS39" s="890"/>
      <c r="CT39" s="890"/>
      <c r="CU39" s="890"/>
      <c r="CV39" s="890"/>
      <c r="CW39" s="890"/>
      <c r="CX39" s="890"/>
      <c r="CY39" s="890"/>
      <c r="CZ39" s="890"/>
      <c r="DA39" s="890"/>
      <c r="DB39" s="890"/>
      <c r="DC39" s="890"/>
      <c r="DD39" s="890"/>
      <c r="DE39" s="890"/>
      <c r="DF39" s="890"/>
      <c r="DG39" s="890"/>
      <c r="DH39" s="890"/>
      <c r="DI39" s="890"/>
      <c r="DJ39" s="890"/>
      <c r="DK39" s="890"/>
      <c r="DL39" s="890"/>
      <c r="DM39" s="890"/>
      <c r="DN39" s="890"/>
      <c r="DO39" s="890"/>
      <c r="DP39" s="890"/>
      <c r="DQ39" s="890"/>
      <c r="DR39" s="890"/>
      <c r="DS39" s="890"/>
      <c r="DT39" s="890"/>
      <c r="DU39" s="890"/>
      <c r="DV39" s="890"/>
      <c r="DW39" s="890"/>
      <c r="DX39" s="890"/>
      <c r="DY39" s="890"/>
      <c r="DZ39" s="890"/>
    </row>
    <row r="40" spans="1:130">
      <c r="A40" s="890" t="s">
        <v>2617</v>
      </c>
      <c r="B40" s="890"/>
      <c r="C40" s="890"/>
      <c r="D40" s="890"/>
      <c r="E40" s="890"/>
      <c r="F40" s="890"/>
      <c r="G40" s="890"/>
      <c r="H40" s="890"/>
      <c r="I40" s="890"/>
      <c r="J40" s="890"/>
      <c r="K40" s="890"/>
      <c r="L40" s="890"/>
      <c r="M40" s="890"/>
      <c r="N40" s="890"/>
      <c r="O40" s="890"/>
      <c r="P40" s="890"/>
      <c r="Q40" s="890"/>
      <c r="R40" s="890"/>
      <c r="S40" s="890"/>
      <c r="T40" s="890"/>
      <c r="U40" s="890"/>
      <c r="V40" s="890"/>
      <c r="W40" s="890"/>
      <c r="X40" s="890"/>
      <c r="Y40" s="890"/>
      <c r="Z40" s="890"/>
      <c r="AA40" s="890"/>
      <c r="AB40" s="890"/>
      <c r="AC40" s="890"/>
      <c r="AD40" s="890"/>
      <c r="AE40" s="890"/>
      <c r="AF40" s="890"/>
      <c r="AG40" s="890"/>
      <c r="AH40" s="890"/>
      <c r="AI40" s="890"/>
      <c r="AJ40" s="890"/>
      <c r="AK40" s="890"/>
      <c r="AL40" s="890"/>
      <c r="AM40" s="890"/>
      <c r="AN40" s="890"/>
      <c r="AO40" s="890"/>
      <c r="AP40" s="890"/>
      <c r="AQ40" s="890"/>
      <c r="AR40" s="890"/>
      <c r="AS40" s="890"/>
      <c r="AT40" s="890"/>
      <c r="AU40" s="890"/>
      <c r="AV40" s="890"/>
      <c r="AW40" s="890"/>
      <c r="AX40" s="890"/>
      <c r="AY40" s="890"/>
      <c r="AZ40" s="890"/>
      <c r="BA40" s="890"/>
      <c r="BB40" s="890"/>
      <c r="BC40" s="890"/>
      <c r="BD40" s="890"/>
      <c r="BE40" s="890"/>
      <c r="BF40" s="890"/>
      <c r="BG40" s="890"/>
      <c r="BH40" s="890"/>
      <c r="BI40" s="890"/>
      <c r="BJ40" s="890"/>
      <c r="BK40" s="890"/>
      <c r="BL40" s="890"/>
      <c r="BM40" s="890"/>
      <c r="BN40" s="890"/>
      <c r="BO40" s="890"/>
      <c r="BP40" s="890"/>
      <c r="BQ40" s="890"/>
      <c r="BR40" s="890"/>
      <c r="BS40" s="890"/>
      <c r="BT40" s="890"/>
      <c r="BU40" s="890"/>
      <c r="BV40" s="890"/>
      <c r="BW40" s="890"/>
      <c r="BX40" s="890"/>
      <c r="BY40" s="890"/>
      <c r="BZ40" s="890"/>
      <c r="CA40" s="890"/>
      <c r="CB40" s="890"/>
      <c r="CC40" s="890"/>
      <c r="CD40" s="890"/>
      <c r="CE40" s="890"/>
      <c r="CF40" s="890"/>
      <c r="CG40" s="890"/>
      <c r="CH40" s="890"/>
      <c r="CI40" s="890"/>
      <c r="CJ40" s="890"/>
      <c r="CK40" s="890"/>
      <c r="CL40" s="890"/>
      <c r="CM40" s="890"/>
      <c r="CN40" s="890"/>
      <c r="CO40" s="890"/>
      <c r="CP40" s="890"/>
      <c r="CQ40" s="890"/>
      <c r="CR40" s="890"/>
      <c r="CS40" s="890"/>
      <c r="CT40" s="890"/>
      <c r="CU40" s="890"/>
      <c r="CV40" s="890"/>
      <c r="CW40" s="890"/>
      <c r="CX40" s="890"/>
      <c r="CY40" s="890"/>
      <c r="CZ40" s="890"/>
      <c r="DA40" s="890"/>
      <c r="DB40" s="890"/>
      <c r="DC40" s="890"/>
      <c r="DD40" s="890"/>
      <c r="DE40" s="890"/>
      <c r="DF40" s="890"/>
      <c r="DG40" s="890"/>
      <c r="DH40" s="890"/>
      <c r="DI40" s="890"/>
      <c r="DJ40" s="890"/>
      <c r="DK40" s="890"/>
      <c r="DL40" s="890"/>
      <c r="DM40" s="890"/>
      <c r="DN40" s="890"/>
      <c r="DO40" s="890"/>
      <c r="DP40" s="890"/>
      <c r="DQ40" s="890"/>
      <c r="DR40" s="890"/>
      <c r="DS40" s="890"/>
      <c r="DT40" s="890"/>
      <c r="DU40" s="890"/>
      <c r="DV40" s="890"/>
      <c r="DW40" s="890"/>
      <c r="DX40" s="890"/>
      <c r="DY40" s="890"/>
      <c r="DZ40" s="890"/>
    </row>
    <row r="41" spans="1:46">
      <c r="A41" s="849" t="s">
        <v>2200</v>
      </c>
      <c r="B41" s="850"/>
      <c r="C41" s="850"/>
      <c r="D41" s="850"/>
      <c r="E41" s="850"/>
      <c r="F41" s="850"/>
      <c r="G41" s="850"/>
      <c r="H41" s="850"/>
      <c r="I41" s="850"/>
      <c r="J41" s="850"/>
      <c r="K41" s="850"/>
      <c r="L41" s="850"/>
      <c r="M41" s="850"/>
      <c r="N41" s="850"/>
      <c r="O41" s="850"/>
      <c r="P41" s="850"/>
      <c r="Q41" s="850"/>
      <c r="R41" s="850"/>
      <c r="S41" s="850"/>
      <c r="T41" s="850"/>
      <c r="U41" s="850"/>
      <c r="V41" s="869"/>
      <c r="W41" s="869"/>
      <c r="X41" s="869"/>
      <c r="Y41" s="869"/>
      <c r="Z41" s="869"/>
      <c r="AA41" s="869"/>
      <c r="AB41" s="869"/>
      <c r="AC41" s="869"/>
      <c r="AD41" s="869"/>
      <c r="AE41" s="869"/>
      <c r="AF41" s="869"/>
      <c r="AG41" s="869"/>
      <c r="AH41" s="869"/>
      <c r="AI41" s="869"/>
      <c r="AJ41" s="869"/>
      <c r="AK41" s="869"/>
      <c r="AL41" s="869"/>
      <c r="AM41" s="869"/>
      <c r="AN41" s="869"/>
      <c r="AO41" s="869"/>
      <c r="AP41" s="869"/>
      <c r="AQ41" s="869"/>
      <c r="AR41" s="869"/>
      <c r="AS41" s="869"/>
      <c r="AT41" s="869"/>
    </row>
    <row r="42" spans="1:46">
      <c r="A42" s="851" t="s">
        <v>2201</v>
      </c>
      <c r="B42" s="850"/>
      <c r="C42" s="850"/>
      <c r="D42" s="850"/>
      <c r="E42" s="850"/>
      <c r="F42" s="850"/>
      <c r="G42" s="850"/>
      <c r="H42" s="850"/>
      <c r="I42" s="850"/>
      <c r="J42" s="850"/>
      <c r="K42" s="850"/>
      <c r="L42" s="850"/>
      <c r="M42" s="850"/>
      <c r="N42" s="850"/>
      <c r="O42" s="850"/>
      <c r="P42" s="850"/>
      <c r="Q42" s="850"/>
      <c r="R42" s="850"/>
      <c r="S42" s="850"/>
      <c r="T42" s="850"/>
      <c r="U42" s="850"/>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row>
    <row r="43" spans="1:46">
      <c r="A43" s="851" t="s">
        <v>2202</v>
      </c>
      <c r="B43" s="850"/>
      <c r="C43" s="850"/>
      <c r="D43" s="850"/>
      <c r="E43" s="850"/>
      <c r="F43" s="850"/>
      <c r="G43" s="850"/>
      <c r="H43" s="850"/>
      <c r="I43" s="850"/>
      <c r="J43" s="850"/>
      <c r="K43" s="850"/>
      <c r="L43" s="850"/>
      <c r="M43" s="850"/>
      <c r="N43" s="850"/>
      <c r="O43" s="850"/>
      <c r="P43" s="850"/>
      <c r="Q43" s="850"/>
      <c r="R43" s="850"/>
      <c r="S43" s="850"/>
      <c r="T43" s="850"/>
      <c r="U43" s="850"/>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row>
    <row r="44" spans="1:46">
      <c r="A44" s="851" t="s">
        <v>2203</v>
      </c>
      <c r="B44" s="850"/>
      <c r="C44" s="850"/>
      <c r="D44" s="850"/>
      <c r="E44" s="850"/>
      <c r="F44" s="850"/>
      <c r="G44" s="850"/>
      <c r="H44" s="850"/>
      <c r="I44" s="850"/>
      <c r="J44" s="850"/>
      <c r="K44" s="850"/>
      <c r="L44" s="850"/>
      <c r="M44" s="850"/>
      <c r="N44" s="850"/>
      <c r="O44" s="850"/>
      <c r="P44" s="850"/>
      <c r="Q44" s="850"/>
      <c r="R44" s="850"/>
      <c r="S44" s="850"/>
      <c r="T44" s="850"/>
      <c r="U44" s="850"/>
      <c r="V44" s="869"/>
      <c r="W44" s="869"/>
      <c r="X44" s="869"/>
      <c r="Y44" s="869"/>
      <c r="Z44" s="869"/>
      <c r="AA44" s="869"/>
      <c r="AB44" s="869"/>
      <c r="AC44" s="869"/>
      <c r="AD44" s="869"/>
      <c r="AE44" s="869"/>
      <c r="AF44" s="869"/>
      <c r="AG44" s="869"/>
      <c r="AH44" s="869"/>
      <c r="AI44" s="869"/>
      <c r="AJ44" s="869"/>
      <c r="AK44" s="869"/>
      <c r="AL44" s="869"/>
      <c r="AM44" s="869"/>
      <c r="AN44" s="869"/>
      <c r="AO44" s="869"/>
      <c r="AP44" s="869"/>
      <c r="AQ44" s="869"/>
      <c r="AR44" s="869"/>
      <c r="AS44" s="869"/>
      <c r="AT44" s="86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B7" sqref="B7:H2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6" t="s">
        <v>95</v>
      </c>
      <c r="B1" s="596"/>
      <c r="C1" s="596"/>
      <c r="D1" s="596"/>
      <c r="E1" s="596"/>
      <c r="F1" s="596"/>
      <c r="G1" s="596"/>
      <c r="H1" s="596"/>
      <c r="I1" s="596"/>
      <c r="J1" s="596"/>
      <c r="K1" s="596"/>
      <c r="L1" s="848"/>
      <c r="M1" s="848"/>
      <c r="N1" s="848"/>
      <c r="O1" s="848"/>
      <c r="P1" s="848"/>
      <c r="Q1" s="848"/>
      <c r="R1" s="848"/>
      <c r="S1" s="848"/>
      <c r="T1" s="848"/>
      <c r="U1" s="848"/>
      <c r="V1" s="848"/>
      <c r="W1" s="848"/>
      <c r="X1" s="848"/>
      <c r="Y1" s="848"/>
      <c r="Z1" s="848"/>
      <c r="AA1" s="848"/>
      <c r="AB1" s="848"/>
      <c r="AC1" s="848"/>
      <c r="AD1" s="848"/>
      <c r="AE1" s="848"/>
      <c r="AF1" s="848"/>
      <c r="AG1" s="848"/>
      <c r="AH1" s="848"/>
      <c r="AI1" s="848"/>
      <c r="AJ1" s="848"/>
      <c r="AK1" s="848"/>
      <c r="AL1" s="848"/>
      <c r="AM1" s="848"/>
      <c r="AN1" s="848"/>
      <c r="AO1" s="848"/>
      <c r="AP1" s="848"/>
      <c r="AQ1" s="848"/>
      <c r="AR1" s="848"/>
      <c r="AS1" s="848"/>
      <c r="AT1" s="848"/>
      <c r="AU1" s="848"/>
      <c r="AV1" s="848"/>
      <c r="AW1" s="848"/>
      <c r="AX1" s="848"/>
      <c r="AY1" s="848"/>
      <c r="AZ1" s="848"/>
      <c r="BA1" s="848"/>
      <c r="BB1" s="848"/>
      <c r="BC1" s="848"/>
      <c r="BD1" s="848"/>
      <c r="BE1" s="848"/>
      <c r="BF1" s="848"/>
      <c r="BG1" s="848"/>
      <c r="BH1" s="848"/>
      <c r="BI1" s="848"/>
      <c r="BJ1" s="848"/>
      <c r="BK1" s="848"/>
      <c r="BL1" s="848"/>
      <c r="BM1" s="848"/>
      <c r="BN1" s="848"/>
      <c r="BO1" s="848"/>
      <c r="BP1" s="848"/>
      <c r="BQ1" s="848"/>
      <c r="BR1" s="848"/>
      <c r="BS1" s="848"/>
      <c r="BT1" s="848"/>
      <c r="BU1" s="848"/>
      <c r="BV1" s="848"/>
      <c r="BW1" s="848"/>
      <c r="BX1" s="848"/>
      <c r="BY1" s="848"/>
      <c r="BZ1" s="848"/>
      <c r="CA1" s="848"/>
      <c r="CB1" s="848"/>
      <c r="CC1" s="848"/>
      <c r="CD1" s="848"/>
      <c r="CE1" s="848"/>
      <c r="CF1" s="848"/>
      <c r="CG1" s="848"/>
      <c r="CH1" s="848"/>
      <c r="CI1" s="848"/>
      <c r="CJ1" s="848"/>
      <c r="CK1" s="848"/>
      <c r="CL1" s="848"/>
      <c r="CM1" s="848"/>
      <c r="CN1" s="848"/>
      <c r="CO1" s="848"/>
      <c r="CP1" s="848"/>
      <c r="CQ1" s="848"/>
      <c r="CR1" s="848"/>
      <c r="CS1" s="848"/>
      <c r="CT1" s="848"/>
      <c r="CU1" s="848"/>
      <c r="CV1" s="848"/>
      <c r="CW1" s="848"/>
      <c r="CX1" s="848"/>
      <c r="CY1" s="848"/>
      <c r="CZ1" s="848"/>
      <c r="DA1" s="848"/>
      <c r="DB1" s="848"/>
      <c r="DC1" s="848"/>
      <c r="DD1" s="848"/>
      <c r="DE1" s="848"/>
      <c r="DF1" s="848"/>
      <c r="DG1" s="848"/>
      <c r="DH1" s="848"/>
      <c r="DI1" s="848"/>
      <c r="DJ1" s="848"/>
      <c r="DK1" s="848"/>
      <c r="DL1" s="848"/>
      <c r="DM1" s="848"/>
      <c r="DN1" s="848"/>
      <c r="DO1" s="848"/>
      <c r="DP1" s="848"/>
      <c r="DQ1" s="848"/>
      <c r="DR1" s="848"/>
      <c r="DS1" s="848"/>
      <c r="DT1" s="848"/>
      <c r="DU1" s="848"/>
      <c r="DV1" s="848"/>
      <c r="DW1" s="848"/>
      <c r="DX1" s="848"/>
      <c r="DY1" s="848"/>
    </row>
    <row r="2" ht="18.75" spans="1:129">
      <c r="A2" s="32" t="s">
        <v>216</v>
      </c>
      <c r="B2" s="32"/>
      <c r="C2" s="32"/>
      <c r="D2" s="32"/>
      <c r="E2" s="32"/>
      <c r="F2" s="32"/>
      <c r="G2" s="32"/>
      <c r="H2" s="32"/>
      <c r="I2" s="32"/>
      <c r="J2" s="32"/>
      <c r="K2" s="32"/>
      <c r="L2" s="848"/>
      <c r="M2" s="848"/>
      <c r="N2" s="848"/>
      <c r="O2" s="848"/>
      <c r="P2" s="848"/>
      <c r="Q2" s="848"/>
      <c r="R2" s="848"/>
      <c r="S2" s="848"/>
      <c r="T2" s="848"/>
      <c r="U2" s="848"/>
      <c r="V2" s="848"/>
      <c r="W2" s="848"/>
      <c r="X2" s="848"/>
      <c r="Y2" s="848"/>
      <c r="Z2" s="848"/>
      <c r="AA2" s="848"/>
      <c r="AB2" s="848"/>
      <c r="AC2" s="848"/>
      <c r="AD2" s="848"/>
      <c r="AE2" s="848"/>
      <c r="AF2" s="848"/>
      <c r="AG2" s="848"/>
      <c r="AH2" s="848"/>
      <c r="AI2" s="848"/>
      <c r="AJ2" s="848"/>
      <c r="AK2" s="848"/>
      <c r="AL2" s="848"/>
      <c r="AM2" s="848"/>
      <c r="AN2" s="848"/>
      <c r="AO2" s="848"/>
      <c r="AP2" s="848"/>
      <c r="AQ2" s="848"/>
      <c r="AR2" s="848"/>
      <c r="AS2" s="848"/>
      <c r="AT2" s="848"/>
      <c r="AU2" s="848"/>
      <c r="AV2" s="848"/>
      <c r="AW2" s="848"/>
      <c r="AX2" s="848"/>
      <c r="AY2" s="848"/>
      <c r="AZ2" s="848"/>
      <c r="BA2" s="848"/>
      <c r="BB2" s="848"/>
      <c r="BC2" s="848"/>
      <c r="BD2" s="848"/>
      <c r="BE2" s="848"/>
      <c r="BF2" s="848"/>
      <c r="BG2" s="848"/>
      <c r="BH2" s="848"/>
      <c r="BI2" s="848"/>
      <c r="BJ2" s="848"/>
      <c r="BK2" s="848"/>
      <c r="BL2" s="848"/>
      <c r="BM2" s="848"/>
      <c r="BN2" s="848"/>
      <c r="BO2" s="848"/>
      <c r="BP2" s="848"/>
      <c r="BQ2" s="848"/>
      <c r="BR2" s="848"/>
      <c r="BS2" s="848"/>
      <c r="BT2" s="848"/>
      <c r="BU2" s="848"/>
      <c r="BV2" s="848"/>
      <c r="BW2" s="848"/>
      <c r="BX2" s="848"/>
      <c r="BY2" s="848"/>
      <c r="BZ2" s="848"/>
      <c r="CA2" s="848"/>
      <c r="CB2" s="848"/>
      <c r="CC2" s="848"/>
      <c r="CD2" s="848"/>
      <c r="CE2" s="848"/>
      <c r="CF2" s="848"/>
      <c r="CG2" s="848"/>
      <c r="CH2" s="848"/>
      <c r="CI2" s="848"/>
      <c r="CJ2" s="848"/>
      <c r="CK2" s="848"/>
      <c r="CL2" s="848"/>
      <c r="CM2" s="848"/>
      <c r="CN2" s="848"/>
      <c r="CO2" s="848"/>
      <c r="CP2" s="848"/>
      <c r="CQ2" s="848"/>
      <c r="CR2" s="848"/>
      <c r="CS2" s="848"/>
      <c r="CT2" s="848"/>
      <c r="CU2" s="848"/>
      <c r="CV2" s="848"/>
      <c r="CW2" s="848"/>
      <c r="CX2" s="848"/>
      <c r="CY2" s="848"/>
      <c r="CZ2" s="848"/>
      <c r="DA2" s="848"/>
      <c r="DB2" s="848"/>
      <c r="DC2" s="848"/>
      <c r="DD2" s="848"/>
      <c r="DE2" s="848"/>
      <c r="DF2" s="848"/>
      <c r="DG2" s="848"/>
      <c r="DH2" s="848"/>
      <c r="DI2" s="848"/>
      <c r="DJ2" s="848"/>
      <c r="DK2" s="848"/>
      <c r="DL2" s="848"/>
      <c r="DM2" s="848"/>
      <c r="DN2" s="848"/>
      <c r="DO2" s="848"/>
      <c r="DP2" s="848"/>
      <c r="DQ2" s="848"/>
      <c r="DR2" s="848"/>
      <c r="DS2" s="848"/>
      <c r="DT2" s="848"/>
      <c r="DU2" s="848"/>
      <c r="DV2" s="848"/>
      <c r="DW2" s="848"/>
      <c r="DX2" s="848"/>
      <c r="DY2" s="848"/>
    </row>
    <row r="3" spans="1:129">
      <c r="A3" s="811"/>
      <c r="B3" s="598" t="s">
        <v>2618</v>
      </c>
      <c r="C3" s="598"/>
      <c r="D3" s="598"/>
      <c r="E3" s="598"/>
      <c r="F3" s="598"/>
      <c r="G3" s="598"/>
      <c r="H3" s="598"/>
      <c r="I3" s="598"/>
      <c r="J3" s="598"/>
      <c r="K3" s="598"/>
      <c r="L3" s="848"/>
      <c r="M3" s="848"/>
      <c r="N3" s="848"/>
      <c r="O3" s="848"/>
      <c r="P3" s="848"/>
      <c r="Q3" s="848"/>
      <c r="R3" s="848"/>
      <c r="S3" s="848"/>
      <c r="T3" s="848"/>
      <c r="U3" s="848"/>
      <c r="V3" s="848"/>
      <c r="W3" s="848"/>
      <c r="X3" s="848"/>
      <c r="Y3" s="848"/>
      <c r="Z3" s="848"/>
      <c r="AA3" s="848"/>
      <c r="AB3" s="848"/>
      <c r="AC3" s="848"/>
      <c r="AD3" s="848"/>
      <c r="AE3" s="848"/>
      <c r="AF3" s="848"/>
      <c r="AG3" s="848"/>
      <c r="AH3" s="848"/>
      <c r="AI3" s="848"/>
      <c r="AJ3" s="848"/>
      <c r="AK3" s="848"/>
      <c r="AL3" s="848"/>
      <c r="AM3" s="848"/>
      <c r="AN3" s="848"/>
      <c r="AO3" s="848"/>
      <c r="AP3" s="848"/>
      <c r="AQ3" s="848"/>
      <c r="AR3" s="848"/>
      <c r="AS3" s="848"/>
      <c r="AT3" s="848"/>
      <c r="AU3" s="848"/>
      <c r="AV3" s="848"/>
      <c r="AW3" s="848"/>
      <c r="AX3" s="848"/>
      <c r="AY3" s="848"/>
      <c r="AZ3" s="848"/>
      <c r="BA3" s="848"/>
      <c r="BB3" s="848"/>
      <c r="BC3" s="848"/>
      <c r="BD3" s="848"/>
      <c r="BE3" s="848"/>
      <c r="BF3" s="848"/>
      <c r="BG3" s="848"/>
      <c r="BH3" s="848"/>
      <c r="BI3" s="848"/>
      <c r="BJ3" s="848"/>
      <c r="BK3" s="848"/>
      <c r="BL3" s="848"/>
      <c r="BM3" s="848"/>
      <c r="BN3" s="848"/>
      <c r="BO3" s="848"/>
      <c r="BP3" s="848"/>
      <c r="BQ3" s="848"/>
      <c r="BR3" s="848"/>
      <c r="BS3" s="848"/>
      <c r="BT3" s="848"/>
      <c r="BU3" s="848"/>
      <c r="BV3" s="848"/>
      <c r="BW3" s="848"/>
      <c r="BX3" s="848"/>
      <c r="BY3" s="848"/>
      <c r="BZ3" s="848"/>
      <c r="CA3" s="848"/>
      <c r="CB3" s="848"/>
      <c r="CC3" s="848"/>
      <c r="CD3" s="848"/>
      <c r="CE3" s="848"/>
      <c r="CF3" s="848"/>
      <c r="CG3" s="848"/>
      <c r="CH3" s="848"/>
      <c r="CI3" s="848"/>
      <c r="CJ3" s="848"/>
      <c r="CK3" s="848"/>
      <c r="CL3" s="848"/>
      <c r="CM3" s="848"/>
      <c r="CN3" s="848"/>
      <c r="CO3" s="848"/>
      <c r="CP3" s="848"/>
      <c r="CQ3" s="848"/>
      <c r="CR3" s="848"/>
      <c r="CS3" s="848"/>
      <c r="CT3" s="848"/>
      <c r="CU3" s="848"/>
      <c r="CV3" s="848"/>
      <c r="CW3" s="848"/>
      <c r="CX3" s="848"/>
      <c r="CY3" s="848"/>
      <c r="CZ3" s="848"/>
      <c r="DA3" s="848"/>
      <c r="DB3" s="848"/>
      <c r="DC3" s="848"/>
      <c r="DD3" s="848"/>
      <c r="DE3" s="848"/>
      <c r="DF3" s="848"/>
      <c r="DG3" s="848"/>
      <c r="DH3" s="848"/>
      <c r="DI3" s="848"/>
      <c r="DJ3" s="848"/>
      <c r="DK3" s="848"/>
      <c r="DL3" s="848"/>
      <c r="DM3" s="848"/>
      <c r="DN3" s="848"/>
      <c r="DO3" s="848"/>
      <c r="DP3" s="848"/>
      <c r="DQ3" s="848"/>
      <c r="DR3" s="848"/>
      <c r="DS3" s="848"/>
      <c r="DT3" s="848"/>
      <c r="DU3" s="848"/>
      <c r="DV3" s="848"/>
      <c r="DW3" s="848"/>
      <c r="DX3" s="848"/>
      <c r="DY3" s="848"/>
    </row>
    <row r="4" ht="33.75" spans="1:129">
      <c r="A4" s="812"/>
      <c r="B4" s="812"/>
      <c r="C4" s="812"/>
      <c r="D4" s="812"/>
      <c r="E4" s="813" t="s">
        <v>2619</v>
      </c>
      <c r="F4" s="814"/>
      <c r="G4" s="814"/>
      <c r="H4" s="812"/>
      <c r="I4" s="852" t="s">
        <v>99</v>
      </c>
      <c r="J4" s="812"/>
      <c r="K4" s="848"/>
      <c r="L4" s="848"/>
      <c r="M4" s="848"/>
      <c r="N4" s="848"/>
      <c r="O4" s="848"/>
      <c r="P4" s="848"/>
      <c r="Q4" s="848"/>
      <c r="R4" s="848"/>
      <c r="S4" s="848"/>
      <c r="T4" s="848"/>
      <c r="U4" s="848"/>
      <c r="V4" s="848"/>
      <c r="W4" s="848"/>
      <c r="X4" s="848"/>
      <c r="Y4" s="848"/>
      <c r="Z4" s="848"/>
      <c r="AA4" s="848"/>
      <c r="AB4" s="848"/>
      <c r="AC4" s="848"/>
      <c r="AD4" s="848"/>
      <c r="AE4" s="848"/>
      <c r="AF4" s="848"/>
      <c r="AG4" s="848"/>
      <c r="AH4" s="848"/>
      <c r="AI4" s="848"/>
      <c r="AJ4" s="848"/>
      <c r="AK4" s="848"/>
      <c r="AL4" s="848"/>
      <c r="AM4" s="848"/>
      <c r="AN4" s="848"/>
      <c r="AO4" s="848"/>
      <c r="AP4" s="848"/>
      <c r="AQ4" s="848"/>
      <c r="AR4" s="848"/>
      <c r="AS4" s="848"/>
      <c r="AT4" s="848"/>
      <c r="AU4" s="848"/>
      <c r="AV4" s="848"/>
      <c r="AW4" s="848"/>
      <c r="AX4" s="848"/>
      <c r="AY4" s="848"/>
      <c r="AZ4" s="848"/>
      <c r="BA4" s="848"/>
      <c r="BB4" s="848"/>
      <c r="BC4" s="848"/>
      <c r="BD4" s="848"/>
      <c r="BE4" s="848"/>
      <c r="BF4" s="848"/>
      <c r="BG4" s="848"/>
      <c r="BH4" s="848"/>
      <c r="BI4" s="848"/>
      <c r="BJ4" s="848"/>
      <c r="BK4" s="848"/>
      <c r="BL4" s="848"/>
      <c r="BM4" s="848"/>
      <c r="BN4" s="848"/>
      <c r="BO4" s="848"/>
      <c r="BP4" s="848"/>
      <c r="BQ4" s="848"/>
      <c r="BR4" s="848"/>
      <c r="BS4" s="848"/>
      <c r="BT4" s="848"/>
      <c r="BU4" s="848"/>
      <c r="BV4" s="848"/>
      <c r="BW4" s="848"/>
      <c r="BX4" s="848"/>
      <c r="BY4" s="848"/>
      <c r="BZ4" s="848"/>
      <c r="CA4" s="848"/>
      <c r="CB4" s="848"/>
      <c r="CC4" s="848"/>
      <c r="CD4" s="848"/>
      <c r="CE4" s="848"/>
      <c r="CF4" s="848"/>
      <c r="CG4" s="848"/>
      <c r="CH4" s="848"/>
      <c r="CI4" s="848"/>
      <c r="CJ4" s="848"/>
      <c r="CK4" s="848"/>
      <c r="CL4" s="848"/>
      <c r="CM4" s="848"/>
      <c r="CN4" s="848"/>
      <c r="CO4" s="848"/>
      <c r="CP4" s="848"/>
      <c r="CQ4" s="848"/>
      <c r="CR4" s="848"/>
      <c r="CS4" s="848"/>
      <c r="CT4" s="848"/>
      <c r="CU4" s="848"/>
      <c r="CV4" s="848"/>
      <c r="CW4" s="848"/>
      <c r="CX4" s="848"/>
      <c r="CY4" s="848"/>
      <c r="CZ4" s="848"/>
      <c r="DA4" s="848"/>
      <c r="DB4" s="848"/>
      <c r="DC4" s="848"/>
      <c r="DD4" s="848"/>
      <c r="DE4" s="848"/>
      <c r="DF4" s="848"/>
      <c r="DG4" s="848"/>
      <c r="DH4" s="848"/>
      <c r="DI4" s="848"/>
      <c r="DJ4" s="848"/>
      <c r="DK4" s="848"/>
      <c r="DL4" s="848"/>
      <c r="DM4" s="848"/>
      <c r="DN4" s="848"/>
      <c r="DO4" s="848"/>
      <c r="DP4" s="848"/>
      <c r="DQ4" s="848"/>
      <c r="DR4" s="848"/>
      <c r="DS4" s="848"/>
      <c r="DT4" s="848"/>
      <c r="DU4" s="848"/>
      <c r="DV4" s="848"/>
      <c r="DW4" s="848"/>
      <c r="DX4" s="848"/>
      <c r="DY4" s="848"/>
    </row>
    <row r="5" spans="1:129">
      <c r="A5" s="812"/>
      <c r="B5" s="812"/>
      <c r="C5" s="812"/>
      <c r="D5" s="812"/>
      <c r="E5" s="815" t="s">
        <v>2153</v>
      </c>
      <c r="F5" s="812"/>
      <c r="G5" s="812"/>
      <c r="H5" s="812"/>
      <c r="I5" s="812"/>
      <c r="J5" s="812"/>
      <c r="K5" s="848"/>
      <c r="L5" s="848"/>
      <c r="M5" s="848"/>
      <c r="N5" s="848"/>
      <c r="O5" s="848"/>
      <c r="P5" s="848"/>
      <c r="Q5" s="848"/>
      <c r="R5" s="848"/>
      <c r="S5" s="848"/>
      <c r="T5" s="848"/>
      <c r="U5" s="848"/>
      <c r="V5" s="848"/>
      <c r="W5" s="848"/>
      <c r="X5" s="848"/>
      <c r="Y5" s="848"/>
      <c r="Z5" s="848"/>
      <c r="AA5" s="848"/>
      <c r="AB5" s="848"/>
      <c r="AC5" s="848"/>
      <c r="AD5" s="848"/>
      <c r="AE5" s="848"/>
      <c r="AF5" s="848"/>
      <c r="AG5" s="848"/>
      <c r="AH5" s="848"/>
      <c r="AI5" s="848"/>
      <c r="AJ5" s="848"/>
      <c r="AK5" s="848"/>
      <c r="AL5" s="848"/>
      <c r="AM5" s="848"/>
      <c r="AN5" s="848"/>
      <c r="AO5" s="848"/>
      <c r="AP5" s="848"/>
      <c r="AQ5" s="848"/>
      <c r="AR5" s="848"/>
      <c r="AS5" s="848"/>
      <c r="AT5" s="848"/>
      <c r="AU5" s="848"/>
      <c r="AV5" s="848"/>
      <c r="AW5" s="848"/>
      <c r="AX5" s="848"/>
      <c r="AY5" s="848"/>
      <c r="AZ5" s="848"/>
      <c r="BA5" s="848"/>
      <c r="BB5" s="848"/>
      <c r="BC5" s="848"/>
      <c r="BD5" s="848"/>
      <c r="BE5" s="848"/>
      <c r="BF5" s="848"/>
      <c r="BG5" s="848"/>
      <c r="BH5" s="848"/>
      <c r="BI5" s="848"/>
      <c r="BJ5" s="848"/>
      <c r="BK5" s="848"/>
      <c r="BL5" s="848"/>
      <c r="BM5" s="848"/>
      <c r="BN5" s="848"/>
      <c r="BO5" s="848"/>
      <c r="BP5" s="848"/>
      <c r="BQ5" s="848"/>
      <c r="BR5" s="848"/>
      <c r="BS5" s="848"/>
      <c r="BT5" s="848"/>
      <c r="BU5" s="848"/>
      <c r="BV5" s="848"/>
      <c r="BW5" s="848"/>
      <c r="BX5" s="848"/>
      <c r="BY5" s="848"/>
      <c r="BZ5" s="848"/>
      <c r="CA5" s="848"/>
      <c r="CB5" s="848"/>
      <c r="CC5" s="848"/>
      <c r="CD5" s="848"/>
      <c r="CE5" s="848"/>
      <c r="CF5" s="848"/>
      <c r="CG5" s="848"/>
      <c r="CH5" s="848"/>
      <c r="CI5" s="848"/>
      <c r="CJ5" s="848"/>
      <c r="CK5" s="848"/>
      <c r="CL5" s="848"/>
      <c r="CM5" s="848"/>
      <c r="CN5" s="848"/>
      <c r="CO5" s="848"/>
      <c r="CP5" s="848"/>
      <c r="CQ5" s="848"/>
      <c r="CR5" s="848"/>
      <c r="CS5" s="848"/>
      <c r="CT5" s="848"/>
      <c r="CU5" s="848"/>
      <c r="CV5" s="848"/>
      <c r="CW5" s="848"/>
      <c r="CX5" s="848"/>
      <c r="CY5" s="848"/>
      <c r="CZ5" s="848"/>
      <c r="DA5" s="848"/>
      <c r="DB5" s="848"/>
      <c r="DC5" s="848"/>
      <c r="DD5" s="848"/>
      <c r="DE5" s="848"/>
      <c r="DF5" s="848"/>
      <c r="DG5" s="848"/>
      <c r="DH5" s="848"/>
      <c r="DI5" s="848"/>
      <c r="DJ5" s="848"/>
      <c r="DK5" s="848"/>
      <c r="DL5" s="848"/>
      <c r="DM5" s="848"/>
      <c r="DN5" s="848"/>
      <c r="DO5" s="848"/>
      <c r="DP5" s="848"/>
      <c r="DQ5" s="848"/>
      <c r="DR5" s="848"/>
      <c r="DS5" s="848"/>
      <c r="DT5" s="848"/>
      <c r="DU5" s="848"/>
      <c r="DV5" s="848"/>
      <c r="DW5" s="848"/>
      <c r="DX5" s="848"/>
      <c r="DY5" s="848"/>
    </row>
    <row r="6" spans="1:129">
      <c r="A6" s="812" t="s">
        <v>2576</v>
      </c>
      <c r="B6" s="812"/>
      <c r="C6" s="812"/>
      <c r="D6" s="812"/>
      <c r="E6" s="812"/>
      <c r="F6" s="812"/>
      <c r="G6" s="812"/>
      <c r="H6" s="812"/>
      <c r="I6" s="812"/>
      <c r="J6" s="812"/>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8"/>
      <c r="AY6" s="848"/>
      <c r="AZ6" s="848"/>
      <c r="BA6" s="848"/>
      <c r="BB6" s="848"/>
      <c r="BC6" s="848"/>
      <c r="BD6" s="848"/>
      <c r="BE6" s="848"/>
      <c r="BF6" s="848"/>
      <c r="BG6" s="848"/>
      <c r="BH6" s="848"/>
      <c r="BI6" s="848"/>
      <c r="BJ6" s="848"/>
      <c r="BK6" s="848"/>
      <c r="BL6" s="848"/>
      <c r="BM6" s="848"/>
      <c r="BN6" s="848"/>
      <c r="BO6" s="848"/>
      <c r="BP6" s="848"/>
      <c r="BQ6" s="848"/>
      <c r="BR6" s="848"/>
      <c r="BS6" s="848"/>
      <c r="BT6" s="848"/>
      <c r="BU6" s="848"/>
      <c r="BV6" s="848"/>
      <c r="BW6" s="848"/>
      <c r="BX6" s="848"/>
      <c r="BY6" s="848"/>
      <c r="BZ6" s="848"/>
      <c r="CA6" s="848"/>
      <c r="CB6" s="848"/>
      <c r="CC6" s="848"/>
      <c r="CD6" s="848"/>
      <c r="CE6" s="848"/>
      <c r="CF6" s="848"/>
      <c r="CG6" s="848"/>
      <c r="CH6" s="848"/>
      <c r="CI6" s="848"/>
      <c r="CJ6" s="848"/>
      <c r="CK6" s="848"/>
      <c r="CL6" s="848"/>
      <c r="CM6" s="848"/>
      <c r="CN6" s="848"/>
      <c r="CO6" s="848"/>
      <c r="CP6" s="848"/>
      <c r="CQ6" s="848"/>
      <c r="CR6" s="848"/>
      <c r="CS6" s="848"/>
      <c r="CT6" s="848"/>
      <c r="CU6" s="848"/>
      <c r="CV6" s="848"/>
      <c r="CW6" s="848"/>
      <c r="CX6" s="848"/>
      <c r="CY6" s="848"/>
      <c r="CZ6" s="848"/>
      <c r="DA6" s="848"/>
      <c r="DB6" s="848"/>
      <c r="DC6" s="848"/>
      <c r="DD6" s="848"/>
      <c r="DE6" s="848"/>
      <c r="DF6" s="848"/>
      <c r="DG6" s="848"/>
      <c r="DH6" s="848"/>
      <c r="DI6" s="848"/>
      <c r="DJ6" s="848"/>
      <c r="DK6" s="848"/>
      <c r="DL6" s="848"/>
      <c r="DM6" s="848"/>
      <c r="DN6" s="848"/>
      <c r="DO6" s="848"/>
      <c r="DP6" s="848"/>
      <c r="DQ6" s="848"/>
      <c r="DR6" s="848"/>
      <c r="DS6" s="848"/>
      <c r="DT6" s="848"/>
      <c r="DU6" s="848"/>
      <c r="DV6" s="848"/>
      <c r="DW6" s="848"/>
      <c r="DX6" s="848"/>
      <c r="DY6" s="848"/>
    </row>
    <row r="7" ht="19.5" spans="1:129">
      <c r="A7" s="816" t="s">
        <v>2577</v>
      </c>
      <c r="B7" s="816" t="s">
        <v>2578</v>
      </c>
      <c r="C7" s="816" t="s">
        <v>2579</v>
      </c>
      <c r="D7" s="816" t="s">
        <v>2580</v>
      </c>
      <c r="E7" s="816" t="s">
        <v>2581</v>
      </c>
      <c r="F7" s="816" t="s">
        <v>2582</v>
      </c>
      <c r="G7" s="816" t="s">
        <v>2085</v>
      </c>
      <c r="H7" s="816" t="s">
        <v>2583</v>
      </c>
      <c r="I7" s="853" t="s">
        <v>2584</v>
      </c>
      <c r="J7" s="853" t="s">
        <v>1681</v>
      </c>
      <c r="K7" s="848"/>
      <c r="L7" s="848"/>
      <c r="M7" s="848"/>
      <c r="N7" s="848"/>
      <c r="O7" s="848"/>
      <c r="P7" s="848"/>
      <c r="Q7" s="848"/>
      <c r="R7" s="848"/>
      <c r="S7" s="848"/>
      <c r="T7" s="848"/>
      <c r="U7" s="848"/>
      <c r="V7" s="848"/>
      <c r="W7" s="848"/>
      <c r="X7" s="848"/>
      <c r="Y7" s="848"/>
      <c r="Z7" s="848"/>
      <c r="AA7" s="848"/>
      <c r="AB7" s="848"/>
      <c r="AC7" s="848"/>
      <c r="AD7" s="848"/>
      <c r="AE7" s="848"/>
      <c r="AF7" s="848"/>
      <c r="AG7" s="848"/>
      <c r="AH7" s="848"/>
      <c r="AI7" s="848"/>
      <c r="AJ7" s="848"/>
      <c r="AK7" s="848"/>
      <c r="AL7" s="848"/>
      <c r="AM7" s="848"/>
      <c r="AN7" s="848"/>
      <c r="AO7" s="848"/>
      <c r="AP7" s="848"/>
      <c r="AQ7" s="848"/>
      <c r="AR7" s="848"/>
      <c r="AS7" s="848"/>
      <c r="AT7" s="848"/>
      <c r="AU7" s="848"/>
      <c r="AV7" s="848"/>
      <c r="AW7" s="848"/>
      <c r="AX7" s="848"/>
      <c r="AY7" s="848"/>
      <c r="AZ7" s="848"/>
      <c r="BA7" s="848"/>
      <c r="BB7" s="848"/>
      <c r="BC7" s="848"/>
      <c r="BD7" s="848"/>
      <c r="BE7" s="848"/>
      <c r="BF7" s="848"/>
      <c r="BG7" s="848"/>
      <c r="BH7" s="848"/>
      <c r="BI7" s="848"/>
      <c r="BJ7" s="848"/>
      <c r="BK7" s="848"/>
      <c r="BL7" s="848"/>
      <c r="BM7" s="848"/>
      <c r="BN7" s="848"/>
      <c r="BO7" s="848"/>
      <c r="BP7" s="848"/>
      <c r="BQ7" s="848"/>
      <c r="BR7" s="848"/>
      <c r="BS7" s="848"/>
      <c r="BT7" s="848"/>
      <c r="BU7" s="848"/>
      <c r="BV7" s="848"/>
      <c r="BW7" s="848"/>
      <c r="BX7" s="848"/>
      <c r="BY7" s="848"/>
      <c r="BZ7" s="848"/>
      <c r="CA7" s="848"/>
      <c r="CB7" s="848"/>
      <c r="CC7" s="848"/>
      <c r="CD7" s="848"/>
      <c r="CE7" s="848"/>
      <c r="CF7" s="848"/>
      <c r="CG7" s="848"/>
      <c r="CH7" s="848"/>
      <c r="CI7" s="848"/>
      <c r="CJ7" s="848"/>
      <c r="CK7" s="848"/>
      <c r="CL7" s="848"/>
      <c r="CM7" s="848"/>
      <c r="CN7" s="848"/>
      <c r="CO7" s="848"/>
      <c r="CP7" s="848"/>
      <c r="CQ7" s="848"/>
      <c r="CR7" s="848"/>
      <c r="CS7" s="848"/>
      <c r="CT7" s="848"/>
      <c r="CU7" s="848"/>
      <c r="CV7" s="848"/>
      <c r="CW7" s="848"/>
      <c r="CX7" s="848"/>
      <c r="CY7" s="848"/>
      <c r="CZ7" s="848"/>
      <c r="DA7" s="848"/>
      <c r="DB7" s="848"/>
      <c r="DC7" s="848"/>
      <c r="DD7" s="848"/>
      <c r="DE7" s="848"/>
      <c r="DF7" s="848"/>
      <c r="DG7" s="848"/>
      <c r="DH7" s="848"/>
      <c r="DI7" s="848"/>
      <c r="DJ7" s="848"/>
      <c r="DK7" s="848"/>
      <c r="DL7" s="848"/>
      <c r="DM7" s="848"/>
      <c r="DN7" s="848"/>
      <c r="DO7" s="848"/>
      <c r="DP7" s="848"/>
      <c r="DQ7" s="848"/>
      <c r="DR7" s="848"/>
      <c r="DS7" s="848"/>
      <c r="DT7" s="848"/>
      <c r="DU7" s="848"/>
      <c r="DV7" s="848"/>
      <c r="DW7" s="848"/>
      <c r="DX7" s="848"/>
      <c r="DY7" s="848"/>
    </row>
    <row r="8" ht="24" customHeight="1" spans="1:129">
      <c r="A8" s="817" t="s">
        <v>2585</v>
      </c>
      <c r="B8" s="818">
        <v>35.61</v>
      </c>
      <c r="C8" s="818">
        <v>33.36</v>
      </c>
      <c r="D8" s="818">
        <v>31.2</v>
      </c>
      <c r="E8" s="818">
        <v>29.04</v>
      </c>
      <c r="F8" s="818">
        <v>28.32</v>
      </c>
      <c r="G8" s="818">
        <v>27.78</v>
      </c>
      <c r="H8" s="818">
        <v>27.33</v>
      </c>
      <c r="I8" s="854" t="s">
        <v>2620</v>
      </c>
      <c r="J8" s="855"/>
      <c r="K8" s="848"/>
      <c r="L8" s="848"/>
      <c r="M8" s="848"/>
      <c r="N8" s="848"/>
      <c r="O8" s="848"/>
      <c r="P8" s="848"/>
      <c r="Q8" s="848"/>
      <c r="R8" s="848"/>
      <c r="S8" s="848"/>
      <c r="T8" s="848"/>
      <c r="U8" s="848"/>
      <c r="V8" s="848"/>
      <c r="W8" s="848"/>
      <c r="X8" s="848"/>
      <c r="Y8" s="848"/>
      <c r="Z8" s="848"/>
      <c r="AA8" s="848"/>
      <c r="AB8" s="848"/>
      <c r="AC8" s="848"/>
      <c r="AD8" s="848"/>
      <c r="AE8" s="848"/>
      <c r="AF8" s="848"/>
      <c r="AG8" s="848"/>
      <c r="AH8" s="848"/>
      <c r="AI8" s="848"/>
      <c r="AJ8" s="848"/>
      <c r="AK8" s="848"/>
      <c r="AL8" s="848"/>
      <c r="AM8" s="848"/>
      <c r="AN8" s="848"/>
      <c r="AO8" s="848"/>
      <c r="AP8" s="848"/>
      <c r="AQ8" s="848"/>
      <c r="AR8" s="848"/>
      <c r="AS8" s="848"/>
      <c r="AT8" s="848"/>
      <c r="AU8" s="848"/>
      <c r="AV8" s="848"/>
      <c r="AW8" s="848"/>
      <c r="AX8" s="848"/>
      <c r="AY8" s="848"/>
      <c r="AZ8" s="848"/>
      <c r="BA8" s="848"/>
      <c r="BB8" s="848"/>
      <c r="BC8" s="848"/>
      <c r="BD8" s="848"/>
      <c r="BE8" s="848"/>
      <c r="BF8" s="848"/>
      <c r="BG8" s="848"/>
      <c r="BH8" s="848"/>
      <c r="BI8" s="848"/>
      <c r="BJ8" s="848"/>
      <c r="BK8" s="848"/>
      <c r="BL8" s="848"/>
      <c r="BM8" s="848"/>
      <c r="BN8" s="848"/>
      <c r="BO8" s="848"/>
      <c r="BP8" s="848"/>
      <c r="BQ8" s="848"/>
      <c r="BR8" s="848"/>
      <c r="BS8" s="848"/>
      <c r="BT8" s="848"/>
      <c r="BU8" s="848"/>
      <c r="BV8" s="848"/>
      <c r="BW8" s="848"/>
      <c r="BX8" s="848"/>
      <c r="BY8" s="848"/>
      <c r="BZ8" s="848"/>
      <c r="CA8" s="848"/>
      <c r="CB8" s="848"/>
      <c r="CC8" s="848"/>
      <c r="CD8" s="848"/>
      <c r="CE8" s="848"/>
      <c r="CF8" s="848"/>
      <c r="CG8" s="848"/>
      <c r="CH8" s="848"/>
      <c r="CI8" s="848"/>
      <c r="CJ8" s="848"/>
      <c r="CK8" s="848"/>
      <c r="CL8" s="848"/>
      <c r="CM8" s="848"/>
      <c r="CN8" s="848"/>
      <c r="CO8" s="848"/>
      <c r="CP8" s="848"/>
      <c r="CQ8" s="848"/>
      <c r="CR8" s="848"/>
      <c r="CS8" s="848"/>
      <c r="CT8" s="848"/>
      <c r="CU8" s="848"/>
      <c r="CV8" s="848"/>
      <c r="CW8" s="848"/>
      <c r="CX8" s="848"/>
      <c r="CY8" s="848"/>
      <c r="CZ8" s="848"/>
      <c r="DA8" s="848"/>
      <c r="DB8" s="848"/>
      <c r="DC8" s="848"/>
      <c r="DD8" s="848"/>
      <c r="DE8" s="848"/>
      <c r="DF8" s="848"/>
      <c r="DG8" s="848"/>
      <c r="DH8" s="848"/>
      <c r="DI8" s="848"/>
      <c r="DJ8" s="848"/>
      <c r="DK8" s="848"/>
      <c r="DL8" s="848"/>
      <c r="DM8" s="848"/>
      <c r="DN8" s="848"/>
      <c r="DO8" s="848"/>
      <c r="DP8" s="848"/>
      <c r="DQ8" s="848"/>
      <c r="DR8" s="848"/>
      <c r="DS8" s="848"/>
      <c r="DT8" s="848"/>
      <c r="DU8" s="848"/>
      <c r="DV8" s="848"/>
      <c r="DW8" s="848"/>
      <c r="DX8" s="848"/>
      <c r="DY8" s="848"/>
    </row>
    <row r="9" ht="21.75" customHeight="1" spans="1:129">
      <c r="A9" s="817" t="s">
        <v>2587</v>
      </c>
      <c r="B9" s="818">
        <v>39.21</v>
      </c>
      <c r="C9" s="818">
        <v>36.69</v>
      </c>
      <c r="D9" s="818">
        <v>34.53</v>
      </c>
      <c r="E9" s="818">
        <v>32.28</v>
      </c>
      <c r="F9" s="818">
        <v>30.21</v>
      </c>
      <c r="G9" s="818">
        <v>27.87</v>
      </c>
      <c r="H9" s="818">
        <v>25.71</v>
      </c>
      <c r="I9" s="856"/>
      <c r="J9" s="855"/>
      <c r="K9" s="848"/>
      <c r="L9" s="848"/>
      <c r="M9" s="848"/>
      <c r="N9" s="848"/>
      <c r="O9" s="848"/>
      <c r="P9" s="848"/>
      <c r="Q9" s="848"/>
      <c r="R9" s="848"/>
      <c r="S9" s="848"/>
      <c r="T9" s="848"/>
      <c r="U9" s="848"/>
      <c r="V9" s="848"/>
      <c r="W9" s="848"/>
      <c r="X9" s="848"/>
      <c r="Y9" s="848"/>
      <c r="Z9" s="848"/>
      <c r="AA9" s="848"/>
      <c r="AB9" s="848"/>
      <c r="AC9" s="848"/>
      <c r="AD9" s="848"/>
      <c r="AE9" s="848"/>
      <c r="AF9" s="848"/>
      <c r="AG9" s="848"/>
      <c r="AH9" s="848"/>
      <c r="AI9" s="848"/>
      <c r="AJ9" s="848"/>
      <c r="AK9" s="848"/>
      <c r="AL9" s="848"/>
      <c r="AM9" s="848"/>
      <c r="AN9" s="848"/>
      <c r="AO9" s="848"/>
      <c r="AP9" s="848"/>
      <c r="AQ9" s="848"/>
      <c r="AR9" s="848"/>
      <c r="AS9" s="848"/>
      <c r="AT9" s="848"/>
      <c r="AU9" s="848"/>
      <c r="AV9" s="848"/>
      <c r="AW9" s="848"/>
      <c r="AX9" s="848"/>
      <c r="AY9" s="848"/>
      <c r="AZ9" s="848"/>
      <c r="BA9" s="848"/>
      <c r="BB9" s="848"/>
      <c r="BC9" s="848"/>
      <c r="BD9" s="848"/>
      <c r="BE9" s="848"/>
      <c r="BF9" s="848"/>
      <c r="BG9" s="848"/>
      <c r="BH9" s="848"/>
      <c r="BI9" s="848"/>
      <c r="BJ9" s="848"/>
      <c r="BK9" s="848"/>
      <c r="BL9" s="848"/>
      <c r="BM9" s="848"/>
      <c r="BN9" s="848"/>
      <c r="BO9" s="848"/>
      <c r="BP9" s="848"/>
      <c r="BQ9" s="848"/>
      <c r="BR9" s="848"/>
      <c r="BS9" s="848"/>
      <c r="BT9" s="848"/>
      <c r="BU9" s="848"/>
      <c r="BV9" s="848"/>
      <c r="BW9" s="848"/>
      <c r="BX9" s="848"/>
      <c r="BY9" s="848"/>
      <c r="BZ9" s="848"/>
      <c r="CA9" s="848"/>
      <c r="CB9" s="848"/>
      <c r="CC9" s="848"/>
      <c r="CD9" s="848"/>
      <c r="CE9" s="848"/>
      <c r="CF9" s="848"/>
      <c r="CG9" s="848"/>
      <c r="CH9" s="848"/>
      <c r="CI9" s="848"/>
      <c r="CJ9" s="848"/>
      <c r="CK9" s="848"/>
      <c r="CL9" s="848"/>
      <c r="CM9" s="848"/>
      <c r="CN9" s="848"/>
      <c r="CO9" s="848"/>
      <c r="CP9" s="848"/>
      <c r="CQ9" s="848"/>
      <c r="CR9" s="848"/>
      <c r="CS9" s="848"/>
      <c r="CT9" s="848"/>
      <c r="CU9" s="848"/>
      <c r="CV9" s="848"/>
      <c r="CW9" s="848"/>
      <c r="CX9" s="848"/>
      <c r="CY9" s="848"/>
      <c r="CZ9" s="848"/>
      <c r="DA9" s="848"/>
      <c r="DB9" s="848"/>
      <c r="DC9" s="848"/>
      <c r="DD9" s="848"/>
      <c r="DE9" s="848"/>
      <c r="DF9" s="848"/>
      <c r="DG9" s="848"/>
      <c r="DH9" s="848"/>
      <c r="DI9" s="848"/>
      <c r="DJ9" s="848"/>
      <c r="DK9" s="848"/>
      <c r="DL9" s="848"/>
      <c r="DM9" s="848"/>
      <c r="DN9" s="848"/>
      <c r="DO9" s="848"/>
      <c r="DP9" s="848"/>
      <c r="DQ9" s="848"/>
      <c r="DR9" s="848"/>
      <c r="DS9" s="848"/>
      <c r="DT9" s="848"/>
      <c r="DU9" s="848"/>
      <c r="DV9" s="848"/>
      <c r="DW9" s="848"/>
      <c r="DX9" s="848"/>
      <c r="DY9" s="848"/>
    </row>
    <row r="10" ht="18.75" spans="1:129">
      <c r="A10" s="819" t="s">
        <v>2621</v>
      </c>
      <c r="B10" s="803" t="s">
        <v>251</v>
      </c>
      <c r="C10" s="803" t="s">
        <v>251</v>
      </c>
      <c r="D10" s="803" t="s">
        <v>251</v>
      </c>
      <c r="E10" s="820">
        <v>23.6</v>
      </c>
      <c r="F10" s="820">
        <v>22.4</v>
      </c>
      <c r="G10" s="820">
        <v>21.1</v>
      </c>
      <c r="H10" s="821">
        <v>20.2</v>
      </c>
      <c r="I10" s="857" t="s">
        <v>2622</v>
      </c>
      <c r="J10" s="858" t="s">
        <v>2623</v>
      </c>
      <c r="K10" s="848"/>
      <c r="L10" s="848"/>
      <c r="M10" s="848"/>
      <c r="N10" s="848"/>
      <c r="O10" s="848"/>
      <c r="P10" s="848"/>
      <c r="Q10" s="848"/>
      <c r="R10" s="848"/>
      <c r="S10" s="848"/>
      <c r="T10" s="848"/>
      <c r="U10" s="848"/>
      <c r="V10" s="848"/>
      <c r="W10" s="848"/>
      <c r="X10" s="848"/>
      <c r="Y10" s="848"/>
      <c r="Z10" s="848"/>
      <c r="AA10" s="848"/>
      <c r="AB10" s="848"/>
      <c r="AC10" s="848"/>
      <c r="AD10" s="848"/>
      <c r="AE10" s="848"/>
      <c r="AF10" s="848"/>
      <c r="AG10" s="848"/>
      <c r="AH10" s="848"/>
      <c r="AI10" s="848"/>
      <c r="AJ10" s="848"/>
      <c r="AK10" s="848"/>
      <c r="AL10" s="848"/>
      <c r="AM10" s="848"/>
      <c r="AN10" s="848"/>
      <c r="AO10" s="848"/>
      <c r="AP10" s="848"/>
      <c r="AQ10" s="848"/>
      <c r="AR10" s="848"/>
      <c r="AS10" s="848"/>
      <c r="AT10" s="848"/>
      <c r="AU10" s="848"/>
      <c r="AV10" s="848"/>
      <c r="AW10" s="848"/>
      <c r="AX10" s="848"/>
      <c r="AY10" s="848"/>
      <c r="AZ10" s="848"/>
      <c r="BA10" s="848"/>
      <c r="BB10" s="848"/>
      <c r="BC10" s="848"/>
      <c r="BD10" s="848"/>
      <c r="BE10" s="848"/>
      <c r="BF10" s="848"/>
      <c r="BG10" s="848"/>
      <c r="BH10" s="848"/>
      <c r="BI10" s="848"/>
      <c r="BJ10" s="848"/>
      <c r="BK10" s="848"/>
      <c r="BL10" s="848"/>
      <c r="BM10" s="848"/>
      <c r="BN10" s="848"/>
      <c r="BO10" s="848"/>
      <c r="BP10" s="848"/>
      <c r="BQ10" s="848"/>
      <c r="BR10" s="848"/>
      <c r="BS10" s="848"/>
      <c r="BT10" s="848"/>
      <c r="BU10" s="848"/>
      <c r="BV10" s="848"/>
      <c r="BW10" s="848"/>
      <c r="BX10" s="848"/>
      <c r="BY10" s="848"/>
      <c r="BZ10" s="848"/>
      <c r="CA10" s="848"/>
      <c r="CB10" s="848"/>
      <c r="CC10" s="848"/>
      <c r="CD10" s="848"/>
      <c r="CE10" s="848"/>
      <c r="CF10" s="848"/>
      <c r="CG10" s="848"/>
      <c r="CH10" s="848"/>
      <c r="CI10" s="848"/>
      <c r="CJ10" s="848"/>
      <c r="CK10" s="848"/>
      <c r="CL10" s="848"/>
      <c r="CM10" s="848"/>
      <c r="CN10" s="848"/>
      <c r="CO10" s="848"/>
      <c r="CP10" s="848"/>
      <c r="CQ10" s="848"/>
      <c r="CR10" s="848"/>
      <c r="CS10" s="848"/>
      <c r="CT10" s="848"/>
      <c r="CU10" s="848"/>
      <c r="CV10" s="848"/>
      <c r="CW10" s="848"/>
      <c r="CX10" s="848"/>
      <c r="CY10" s="848"/>
      <c r="CZ10" s="848"/>
      <c r="DA10" s="848"/>
      <c r="DB10" s="848"/>
      <c r="DC10" s="848"/>
      <c r="DD10" s="848"/>
      <c r="DE10" s="848"/>
      <c r="DF10" s="848"/>
      <c r="DG10" s="848"/>
      <c r="DH10" s="848"/>
      <c r="DI10" s="848"/>
      <c r="DJ10" s="848"/>
      <c r="DK10" s="848"/>
      <c r="DL10" s="848"/>
      <c r="DM10" s="848"/>
      <c r="DN10" s="848"/>
      <c r="DO10" s="848"/>
      <c r="DP10" s="848"/>
      <c r="DQ10" s="848"/>
      <c r="DR10" s="848"/>
      <c r="DS10" s="848"/>
      <c r="DT10" s="848"/>
      <c r="DU10" s="848"/>
      <c r="DV10" s="848"/>
      <c r="DW10" s="848"/>
      <c r="DX10" s="848"/>
      <c r="DY10" s="848"/>
    </row>
    <row r="11" ht="18" spans="1:129">
      <c r="A11" s="822" t="s">
        <v>329</v>
      </c>
      <c r="B11" s="803" t="s">
        <v>251</v>
      </c>
      <c r="C11" s="803" t="s">
        <v>251</v>
      </c>
      <c r="D11" s="823" t="s">
        <v>251</v>
      </c>
      <c r="E11" s="823" t="s">
        <v>251</v>
      </c>
      <c r="F11" s="823" t="s">
        <v>251</v>
      </c>
      <c r="G11" s="823" t="s">
        <v>251</v>
      </c>
      <c r="H11" s="823" t="s">
        <v>251</v>
      </c>
      <c r="I11" s="859"/>
      <c r="J11" s="860"/>
      <c r="K11" s="848"/>
      <c r="L11" s="848"/>
      <c r="M11" s="848"/>
      <c r="N11" s="848"/>
      <c r="O11" s="848"/>
      <c r="P11" s="848"/>
      <c r="Q11" s="848"/>
      <c r="R11" s="848"/>
      <c r="S11" s="848"/>
      <c r="T11" s="848"/>
      <c r="U11" s="848"/>
      <c r="V11" s="848"/>
      <c r="W11" s="848"/>
      <c r="X11" s="848"/>
      <c r="Y11" s="848"/>
      <c r="Z11" s="848"/>
      <c r="AA11" s="848"/>
      <c r="AB11" s="848"/>
      <c r="AC11" s="848"/>
      <c r="AD11" s="848"/>
      <c r="AE11" s="848"/>
      <c r="AF11" s="848"/>
      <c r="AG11" s="848"/>
      <c r="AH11" s="848"/>
      <c r="AI11" s="848"/>
      <c r="AJ11" s="848"/>
      <c r="AK11" s="848"/>
      <c r="AL11" s="848"/>
      <c r="AM11" s="848"/>
      <c r="AN11" s="848"/>
      <c r="AO11" s="848"/>
      <c r="AP11" s="848"/>
      <c r="AQ11" s="848"/>
      <c r="AR11" s="848"/>
      <c r="AS11" s="848"/>
      <c r="AT11" s="848"/>
      <c r="AU11" s="848"/>
      <c r="AV11" s="848"/>
      <c r="AW11" s="848"/>
      <c r="AX11" s="848"/>
      <c r="AY11" s="848"/>
      <c r="AZ11" s="848"/>
      <c r="BA11" s="848"/>
      <c r="BB11" s="848"/>
      <c r="BC11" s="848"/>
      <c r="BD11" s="848"/>
      <c r="BE11" s="848"/>
      <c r="BF11" s="848"/>
      <c r="BG11" s="848"/>
      <c r="BH11" s="848"/>
      <c r="BI11" s="848"/>
      <c r="BJ11" s="848"/>
      <c r="BK11" s="848"/>
      <c r="BL11" s="848"/>
      <c r="BM11" s="848"/>
      <c r="BN11" s="848"/>
      <c r="BO11" s="848"/>
      <c r="BP11" s="848"/>
      <c r="BQ11" s="848"/>
      <c r="BR11" s="848"/>
      <c r="BS11" s="848"/>
      <c r="BT11" s="848"/>
      <c r="BU11" s="848"/>
      <c r="BV11" s="848"/>
      <c r="BW11" s="848"/>
      <c r="BX11" s="848"/>
      <c r="BY11" s="848"/>
      <c r="BZ11" s="848"/>
      <c r="CA11" s="848"/>
      <c r="CB11" s="848"/>
      <c r="CC11" s="848"/>
      <c r="CD11" s="848"/>
      <c r="CE11" s="848"/>
      <c r="CF11" s="848"/>
      <c r="CG11" s="848"/>
      <c r="CH11" s="848"/>
      <c r="CI11" s="848"/>
      <c r="CJ11" s="848"/>
      <c r="CK11" s="848"/>
      <c r="CL11" s="848"/>
      <c r="CM11" s="848"/>
      <c r="CN11" s="848"/>
      <c r="CO11" s="848"/>
      <c r="CP11" s="848"/>
      <c r="CQ11" s="848"/>
      <c r="CR11" s="848"/>
      <c r="CS11" s="848"/>
      <c r="CT11" s="848"/>
      <c r="CU11" s="848"/>
      <c r="CV11" s="848"/>
      <c r="CW11" s="848"/>
      <c r="CX11" s="848"/>
      <c r="CY11" s="848"/>
      <c r="CZ11" s="848"/>
      <c r="DA11" s="848"/>
      <c r="DB11" s="848"/>
      <c r="DC11" s="848"/>
      <c r="DD11" s="848"/>
      <c r="DE11" s="848"/>
      <c r="DF11" s="848"/>
      <c r="DG11" s="848"/>
      <c r="DH11" s="848"/>
      <c r="DI11" s="848"/>
      <c r="DJ11" s="848"/>
      <c r="DK11" s="848"/>
      <c r="DL11" s="848"/>
      <c r="DM11" s="848"/>
      <c r="DN11" s="848"/>
      <c r="DO11" s="848"/>
      <c r="DP11" s="848"/>
      <c r="DQ11" s="848"/>
      <c r="DR11" s="848"/>
      <c r="DS11" s="848"/>
      <c r="DT11" s="848"/>
      <c r="DU11" s="848"/>
      <c r="DV11" s="848"/>
      <c r="DW11" s="848"/>
      <c r="DX11" s="848"/>
      <c r="DY11" s="848"/>
    </row>
    <row r="12" ht="18.75" spans="1:129">
      <c r="A12" s="803" t="s">
        <v>2590</v>
      </c>
      <c r="B12" s="803" t="s">
        <v>251</v>
      </c>
      <c r="C12" s="803" t="s">
        <v>251</v>
      </c>
      <c r="D12" s="803" t="s">
        <v>251</v>
      </c>
      <c r="E12" s="824">
        <v>19.1</v>
      </c>
      <c r="F12" s="824">
        <v>14.5</v>
      </c>
      <c r="G12" s="824">
        <v>13.1</v>
      </c>
      <c r="H12" s="825">
        <v>12.7</v>
      </c>
      <c r="I12" s="859"/>
      <c r="J12" s="860"/>
      <c r="K12" s="848"/>
      <c r="L12" s="848"/>
      <c r="N12" s="848"/>
      <c r="O12" s="848"/>
      <c r="P12" s="848"/>
      <c r="Q12" s="848"/>
      <c r="R12" s="848"/>
      <c r="S12" s="848"/>
      <c r="T12" s="848"/>
      <c r="U12" s="848"/>
      <c r="V12" s="848"/>
      <c r="W12" s="848"/>
      <c r="X12" s="848"/>
      <c r="Y12" s="848"/>
      <c r="Z12" s="848"/>
      <c r="AA12" s="848"/>
      <c r="AB12" s="848"/>
      <c r="AC12" s="848"/>
      <c r="AD12" s="848"/>
      <c r="AE12" s="848"/>
      <c r="AF12" s="848"/>
      <c r="AG12" s="848"/>
      <c r="AH12" s="848"/>
      <c r="AI12" s="848"/>
      <c r="AJ12" s="848"/>
      <c r="AK12" s="848"/>
      <c r="AL12" s="848"/>
      <c r="AM12" s="848"/>
      <c r="AN12" s="848"/>
      <c r="AO12" s="848"/>
      <c r="AP12" s="848"/>
      <c r="AQ12" s="848"/>
      <c r="AR12" s="848"/>
      <c r="AS12" s="848"/>
      <c r="AT12" s="848"/>
      <c r="AU12" s="848"/>
      <c r="AV12" s="848"/>
      <c r="AW12" s="848"/>
      <c r="AX12" s="848"/>
      <c r="AY12" s="848"/>
      <c r="AZ12" s="848"/>
      <c r="BA12" s="848"/>
      <c r="BB12" s="848"/>
      <c r="BC12" s="848"/>
      <c r="BD12" s="848"/>
      <c r="BE12" s="848"/>
      <c r="BF12" s="848"/>
      <c r="BG12" s="848"/>
      <c r="BH12" s="848"/>
      <c r="BI12" s="848"/>
      <c r="BJ12" s="848"/>
      <c r="BK12" s="848"/>
      <c r="BL12" s="848"/>
      <c r="BM12" s="848"/>
      <c r="BN12" s="848"/>
      <c r="BO12" s="848"/>
      <c r="BP12" s="848"/>
      <c r="BQ12" s="848"/>
      <c r="BR12" s="848"/>
      <c r="BS12" s="848"/>
      <c r="BT12" s="848"/>
      <c r="BU12" s="848"/>
      <c r="BV12" s="848"/>
      <c r="BW12" s="848"/>
      <c r="BX12" s="848"/>
      <c r="BY12" s="848"/>
      <c r="BZ12" s="848"/>
      <c r="CA12" s="848"/>
      <c r="CB12" s="848"/>
      <c r="CC12" s="848"/>
      <c r="CD12" s="848"/>
      <c r="CE12" s="848"/>
      <c r="CF12" s="848"/>
      <c r="CG12" s="848"/>
      <c r="CH12" s="848"/>
      <c r="CI12" s="848"/>
      <c r="CJ12" s="848"/>
      <c r="CK12" s="848"/>
      <c r="CL12" s="848"/>
      <c r="CM12" s="848"/>
      <c r="CN12" s="848"/>
      <c r="CO12" s="848"/>
      <c r="CP12" s="848"/>
      <c r="CQ12" s="848"/>
      <c r="CR12" s="848"/>
      <c r="CS12" s="848"/>
      <c r="CT12" s="848"/>
      <c r="CU12" s="848"/>
      <c r="CV12" s="848"/>
      <c r="CW12" s="848"/>
      <c r="CX12" s="848"/>
      <c r="CY12" s="848"/>
      <c r="CZ12" s="848"/>
      <c r="DA12" s="848"/>
      <c r="DB12" s="848"/>
      <c r="DC12" s="848"/>
      <c r="DD12" s="848"/>
      <c r="DE12" s="848"/>
      <c r="DF12" s="848"/>
      <c r="DG12" s="848"/>
      <c r="DH12" s="848"/>
      <c r="DI12" s="848"/>
      <c r="DJ12" s="848"/>
      <c r="DK12" s="848"/>
      <c r="DL12" s="848"/>
      <c r="DM12" s="848"/>
      <c r="DN12" s="848"/>
      <c r="DO12" s="848"/>
      <c r="DP12" s="848"/>
      <c r="DQ12" s="848"/>
      <c r="DR12" s="848"/>
      <c r="DS12" s="848"/>
      <c r="DT12" s="848"/>
      <c r="DU12" s="848"/>
      <c r="DV12" s="848"/>
      <c r="DW12" s="848"/>
      <c r="DX12" s="848"/>
      <c r="DY12" s="848"/>
    </row>
    <row r="13" ht="18" spans="1:129">
      <c r="A13" s="826" t="s">
        <v>2591</v>
      </c>
      <c r="B13" s="803" t="s">
        <v>251</v>
      </c>
      <c r="C13" s="803" t="s">
        <v>251</v>
      </c>
      <c r="D13" s="823" t="s">
        <v>251</v>
      </c>
      <c r="E13" s="827">
        <v>19.3</v>
      </c>
      <c r="F13" s="827">
        <v>15.4</v>
      </c>
      <c r="G13" s="827">
        <v>14.2</v>
      </c>
      <c r="H13" s="827">
        <v>13.7</v>
      </c>
      <c r="I13" s="859"/>
      <c r="J13" s="860"/>
      <c r="K13" s="848"/>
      <c r="L13" s="848"/>
      <c r="M13" s="848"/>
      <c r="N13" s="848"/>
      <c r="O13" s="848"/>
      <c r="P13" s="848"/>
      <c r="Q13" s="848"/>
      <c r="R13" s="848"/>
      <c r="S13" s="848"/>
      <c r="T13" s="848"/>
      <c r="U13" s="848"/>
      <c r="V13" s="848"/>
      <c r="W13" s="848"/>
      <c r="X13" s="848"/>
      <c r="Y13" s="848"/>
      <c r="Z13" s="848"/>
      <c r="AA13" s="848"/>
      <c r="AB13" s="848"/>
      <c r="AC13" s="848"/>
      <c r="AD13" s="848"/>
      <c r="AE13" s="848"/>
      <c r="AF13" s="848"/>
      <c r="AG13" s="848"/>
      <c r="AH13" s="848"/>
      <c r="AI13" s="848"/>
      <c r="AJ13" s="848"/>
      <c r="AK13" s="848"/>
      <c r="AL13" s="848"/>
      <c r="AM13" s="848"/>
      <c r="AN13" s="848"/>
      <c r="AO13" s="848"/>
      <c r="AP13" s="848"/>
      <c r="AQ13" s="848"/>
      <c r="AR13" s="848"/>
      <c r="AS13" s="848"/>
      <c r="AT13" s="848"/>
      <c r="AU13" s="848"/>
      <c r="AV13" s="848"/>
      <c r="AW13" s="848"/>
      <c r="AX13" s="848"/>
      <c r="AY13" s="848"/>
      <c r="AZ13" s="848"/>
      <c r="BA13" s="848"/>
      <c r="BB13" s="848"/>
      <c r="BC13" s="848"/>
      <c r="BD13" s="848"/>
      <c r="BE13" s="848"/>
      <c r="BF13" s="848"/>
      <c r="BG13" s="848"/>
      <c r="BH13" s="848"/>
      <c r="BI13" s="848"/>
      <c r="BJ13" s="848"/>
      <c r="BK13" s="848"/>
      <c r="BL13" s="848"/>
      <c r="BM13" s="848"/>
      <c r="BN13" s="848"/>
      <c r="BO13" s="848"/>
      <c r="BP13" s="848"/>
      <c r="BQ13" s="848"/>
      <c r="BR13" s="848"/>
      <c r="BS13" s="848"/>
      <c r="BT13" s="848"/>
      <c r="BU13" s="848"/>
      <c r="BV13" s="848"/>
      <c r="BW13" s="848"/>
      <c r="BX13" s="848"/>
      <c r="BY13" s="848"/>
      <c r="BZ13" s="848"/>
      <c r="CA13" s="848"/>
      <c r="CB13" s="848"/>
      <c r="CC13" s="848"/>
      <c r="CD13" s="848"/>
      <c r="CE13" s="848"/>
      <c r="CF13" s="848"/>
      <c r="CG13" s="848"/>
      <c r="CH13" s="848"/>
      <c r="CI13" s="848"/>
      <c r="CJ13" s="848"/>
      <c r="CK13" s="848"/>
      <c r="CL13" s="848"/>
      <c r="CM13" s="848"/>
      <c r="CN13" s="848"/>
      <c r="CO13" s="848"/>
      <c r="CP13" s="848"/>
      <c r="CQ13" s="848"/>
      <c r="CR13" s="848"/>
      <c r="CS13" s="848"/>
      <c r="CT13" s="848"/>
      <c r="CU13" s="848"/>
      <c r="CV13" s="848"/>
      <c r="CW13" s="848"/>
      <c r="CX13" s="848"/>
      <c r="CY13" s="848"/>
      <c r="CZ13" s="848"/>
      <c r="DA13" s="848"/>
      <c r="DB13" s="848"/>
      <c r="DC13" s="848"/>
      <c r="DD13" s="848"/>
      <c r="DE13" s="848"/>
      <c r="DF13" s="848"/>
      <c r="DG13" s="848"/>
      <c r="DH13" s="848"/>
      <c r="DI13" s="848"/>
      <c r="DJ13" s="848"/>
      <c r="DK13" s="848"/>
      <c r="DL13" s="848"/>
      <c r="DM13" s="848"/>
      <c r="DN13" s="848"/>
      <c r="DO13" s="848"/>
      <c r="DP13" s="848"/>
      <c r="DQ13" s="848"/>
      <c r="DR13" s="848"/>
      <c r="DS13" s="848"/>
      <c r="DT13" s="848"/>
      <c r="DU13" s="848"/>
      <c r="DV13" s="848"/>
      <c r="DW13" s="848"/>
      <c r="DX13" s="848"/>
      <c r="DY13" s="848"/>
    </row>
    <row r="14" ht="18.75" spans="1:129">
      <c r="A14" s="803" t="s">
        <v>2592</v>
      </c>
      <c r="B14" s="803" t="s">
        <v>251</v>
      </c>
      <c r="C14" s="803" t="s">
        <v>251</v>
      </c>
      <c r="D14" s="828" t="s">
        <v>251</v>
      </c>
      <c r="E14" s="829" t="s">
        <v>251</v>
      </c>
      <c r="F14" s="823" t="s">
        <v>251</v>
      </c>
      <c r="G14" s="820">
        <v>16.2</v>
      </c>
      <c r="H14" s="821">
        <v>15.8</v>
      </c>
      <c r="I14" s="859"/>
      <c r="J14" s="860"/>
      <c r="K14" s="848"/>
      <c r="L14" s="848"/>
      <c r="M14" s="848"/>
      <c r="N14" s="848"/>
      <c r="O14" s="848"/>
      <c r="P14" s="848"/>
      <c r="Q14" s="848"/>
      <c r="R14" s="848"/>
      <c r="S14" s="848"/>
      <c r="T14" s="848"/>
      <c r="U14" s="848"/>
      <c r="V14" s="848"/>
      <c r="W14" s="848"/>
      <c r="X14" s="848"/>
      <c r="Y14" s="848"/>
      <c r="Z14" s="848"/>
      <c r="AA14" s="848"/>
      <c r="AB14" s="848"/>
      <c r="AC14" s="848"/>
      <c r="AD14" s="848"/>
      <c r="AE14" s="848"/>
      <c r="AF14" s="848"/>
      <c r="AG14" s="848"/>
      <c r="AH14" s="848"/>
      <c r="AI14" s="848"/>
      <c r="AJ14" s="848"/>
      <c r="AK14" s="848"/>
      <c r="AL14" s="848"/>
      <c r="AM14" s="848"/>
      <c r="AN14" s="848"/>
      <c r="AO14" s="848"/>
      <c r="AP14" s="848"/>
      <c r="AQ14" s="848"/>
      <c r="AR14" s="848"/>
      <c r="AS14" s="848"/>
      <c r="AT14" s="848"/>
      <c r="AU14" s="848"/>
      <c r="AV14" s="848"/>
      <c r="AW14" s="848"/>
      <c r="AX14" s="848"/>
      <c r="AY14" s="848"/>
      <c r="AZ14" s="848"/>
      <c r="BA14" s="848"/>
      <c r="BB14" s="848"/>
      <c r="BC14" s="848"/>
      <c r="BD14" s="848"/>
      <c r="BE14" s="848"/>
      <c r="BF14" s="848"/>
      <c r="BG14" s="848"/>
      <c r="BH14" s="848"/>
      <c r="BI14" s="848"/>
      <c r="BJ14" s="848"/>
      <c r="BK14" s="848"/>
      <c r="BL14" s="848"/>
      <c r="BM14" s="848"/>
      <c r="BN14" s="848"/>
      <c r="BO14" s="848"/>
      <c r="BP14" s="848"/>
      <c r="BQ14" s="848"/>
      <c r="BR14" s="848"/>
      <c r="BS14" s="848"/>
      <c r="BT14" s="848"/>
      <c r="BU14" s="848"/>
      <c r="BV14" s="848"/>
      <c r="BW14" s="848"/>
      <c r="BX14" s="848"/>
      <c r="BY14" s="848"/>
      <c r="BZ14" s="848"/>
      <c r="CA14" s="848"/>
      <c r="CB14" s="848"/>
      <c r="CC14" s="848"/>
      <c r="CD14" s="848"/>
      <c r="CE14" s="848"/>
      <c r="CF14" s="848"/>
      <c r="CG14" s="848"/>
      <c r="CH14" s="848"/>
      <c r="CI14" s="848"/>
      <c r="CJ14" s="848"/>
      <c r="CK14" s="848"/>
      <c r="CL14" s="848"/>
      <c r="CM14" s="848"/>
      <c r="CN14" s="848"/>
      <c r="CO14" s="848"/>
      <c r="CP14" s="848"/>
      <c r="CQ14" s="848"/>
      <c r="CR14" s="848"/>
      <c r="CS14" s="848"/>
      <c r="CT14" s="848"/>
      <c r="CU14" s="848"/>
      <c r="CV14" s="848"/>
      <c r="CW14" s="848"/>
      <c r="CX14" s="848"/>
      <c r="CY14" s="848"/>
      <c r="CZ14" s="848"/>
      <c r="DA14" s="848"/>
      <c r="DB14" s="848"/>
      <c r="DC14" s="848"/>
      <c r="DD14" s="848"/>
      <c r="DE14" s="848"/>
      <c r="DF14" s="848"/>
      <c r="DG14" s="848"/>
      <c r="DH14" s="848"/>
      <c r="DI14" s="848"/>
      <c r="DJ14" s="848"/>
      <c r="DK14" s="848"/>
      <c r="DL14" s="848"/>
      <c r="DM14" s="848"/>
      <c r="DN14" s="848"/>
      <c r="DO14" s="848"/>
      <c r="DP14" s="848"/>
      <c r="DQ14" s="848"/>
      <c r="DR14" s="848"/>
      <c r="DS14" s="848"/>
      <c r="DT14" s="848"/>
      <c r="DU14" s="848"/>
      <c r="DV14" s="848"/>
      <c r="DW14" s="848"/>
      <c r="DX14" s="848"/>
      <c r="DY14" s="848"/>
    </row>
    <row r="15" ht="18" spans="1:129">
      <c r="A15" s="830" t="s">
        <v>2593</v>
      </c>
      <c r="B15" s="803" t="s">
        <v>251</v>
      </c>
      <c r="C15" s="803" t="s">
        <v>251</v>
      </c>
      <c r="D15" s="823" t="s">
        <v>251</v>
      </c>
      <c r="E15" s="828" t="s">
        <v>251</v>
      </c>
      <c r="F15" s="823" t="s">
        <v>251</v>
      </c>
      <c r="G15" s="831" t="s">
        <v>251</v>
      </c>
      <c r="H15" s="832" t="s">
        <v>251</v>
      </c>
      <c r="I15" s="859"/>
      <c r="J15" s="860"/>
      <c r="K15" s="848"/>
      <c r="L15" s="848"/>
      <c r="M15" s="848"/>
      <c r="N15" s="848"/>
      <c r="O15" s="848"/>
      <c r="P15" s="848"/>
      <c r="Q15" s="848"/>
      <c r="R15" s="848"/>
      <c r="S15" s="848"/>
      <c r="T15" s="848"/>
      <c r="U15" s="848"/>
      <c r="V15" s="848"/>
      <c r="W15" s="848"/>
      <c r="X15" s="848"/>
      <c r="Y15" s="848"/>
      <c r="Z15" s="848"/>
      <c r="AA15" s="848"/>
      <c r="AB15" s="848"/>
      <c r="AC15" s="848"/>
      <c r="AD15" s="848"/>
      <c r="AE15" s="848"/>
      <c r="AF15" s="848"/>
      <c r="AG15" s="848"/>
      <c r="AH15" s="848"/>
      <c r="AI15" s="848"/>
      <c r="AJ15" s="848"/>
      <c r="AK15" s="848"/>
      <c r="AL15" s="848"/>
      <c r="AM15" s="848"/>
      <c r="AN15" s="848"/>
      <c r="AO15" s="848"/>
      <c r="AP15" s="848"/>
      <c r="AQ15" s="848"/>
      <c r="AR15" s="848"/>
      <c r="AS15" s="848"/>
      <c r="AT15" s="848"/>
      <c r="AU15" s="848"/>
      <c r="AV15" s="848"/>
      <c r="AW15" s="848"/>
      <c r="AX15" s="848"/>
      <c r="AY15" s="848"/>
      <c r="AZ15" s="848"/>
      <c r="BA15" s="848"/>
      <c r="BB15" s="848"/>
      <c r="BC15" s="848"/>
      <c r="BD15" s="848"/>
      <c r="BE15" s="848"/>
      <c r="BF15" s="848"/>
      <c r="BG15" s="848"/>
      <c r="BH15" s="848"/>
      <c r="BI15" s="848"/>
      <c r="BJ15" s="848"/>
      <c r="BK15" s="848"/>
      <c r="BL15" s="848"/>
      <c r="BM15" s="848"/>
      <c r="BN15" s="848"/>
      <c r="BO15" s="848"/>
      <c r="BP15" s="848"/>
      <c r="BQ15" s="848"/>
      <c r="BR15" s="848"/>
      <c r="BS15" s="848"/>
      <c r="BT15" s="848"/>
      <c r="BU15" s="848"/>
      <c r="BV15" s="848"/>
      <c r="BW15" s="848"/>
      <c r="BX15" s="848"/>
      <c r="BY15" s="848"/>
      <c r="BZ15" s="848"/>
      <c r="CA15" s="848"/>
      <c r="CB15" s="848"/>
      <c r="CC15" s="848"/>
      <c r="CD15" s="848"/>
      <c r="CE15" s="848"/>
      <c r="CF15" s="848"/>
      <c r="CG15" s="848"/>
      <c r="CH15" s="848"/>
      <c r="CI15" s="848"/>
      <c r="CJ15" s="848"/>
      <c r="CK15" s="848"/>
      <c r="CL15" s="848"/>
      <c r="CM15" s="848"/>
      <c r="CN15" s="848"/>
      <c r="CO15" s="848"/>
      <c r="CP15" s="848"/>
      <c r="CQ15" s="848"/>
      <c r="CR15" s="848"/>
      <c r="CS15" s="848"/>
      <c r="CT15" s="848"/>
      <c r="CU15" s="848"/>
      <c r="CV15" s="848"/>
      <c r="CW15" s="848"/>
      <c r="CX15" s="848"/>
      <c r="CY15" s="848"/>
      <c r="CZ15" s="848"/>
      <c r="DA15" s="848"/>
      <c r="DB15" s="848"/>
      <c r="DC15" s="848"/>
      <c r="DD15" s="848"/>
      <c r="DE15" s="848"/>
      <c r="DF15" s="848"/>
      <c r="DG15" s="848"/>
      <c r="DH15" s="848"/>
      <c r="DI15" s="848"/>
      <c r="DJ15" s="848"/>
      <c r="DK15" s="848"/>
      <c r="DL15" s="848"/>
      <c r="DM15" s="848"/>
      <c r="DN15" s="848"/>
      <c r="DO15" s="848"/>
      <c r="DP15" s="848"/>
      <c r="DQ15" s="848"/>
      <c r="DR15" s="848"/>
      <c r="DS15" s="848"/>
      <c r="DT15" s="848"/>
      <c r="DU15" s="848"/>
      <c r="DV15" s="848"/>
      <c r="DW15" s="848"/>
      <c r="DX15" s="848"/>
      <c r="DY15" s="848"/>
    </row>
    <row r="16" ht="18.75" spans="1:129">
      <c r="A16" s="822" t="s">
        <v>2594</v>
      </c>
      <c r="B16" s="803" t="s">
        <v>251</v>
      </c>
      <c r="C16" s="803" t="s">
        <v>251</v>
      </c>
      <c r="D16" s="803" t="s">
        <v>251</v>
      </c>
      <c r="E16" s="824">
        <v>19.5</v>
      </c>
      <c r="F16" s="824">
        <v>15.8</v>
      </c>
      <c r="G16" s="824">
        <v>15.3</v>
      </c>
      <c r="H16" s="825">
        <v>14.6</v>
      </c>
      <c r="I16" s="859"/>
      <c r="J16" s="860"/>
      <c r="K16" s="848"/>
      <c r="L16" s="848"/>
      <c r="M16" s="848"/>
      <c r="N16" s="848"/>
      <c r="O16" s="848"/>
      <c r="P16" s="848"/>
      <c r="Q16" s="848"/>
      <c r="R16" s="848"/>
      <c r="S16" s="848"/>
      <c r="T16" s="848"/>
      <c r="U16" s="848"/>
      <c r="V16" s="848"/>
      <c r="W16" s="848"/>
      <c r="X16" s="848"/>
      <c r="Y16" s="848"/>
      <c r="Z16" s="848"/>
      <c r="AA16" s="848"/>
      <c r="AB16" s="848"/>
      <c r="AC16" s="848"/>
      <c r="AD16" s="848"/>
      <c r="AE16" s="848"/>
      <c r="AF16" s="848"/>
      <c r="AG16" s="848"/>
      <c r="AH16" s="848"/>
      <c r="AI16" s="848"/>
      <c r="AJ16" s="848"/>
      <c r="AK16" s="848"/>
      <c r="AL16" s="848"/>
      <c r="AM16" s="848"/>
      <c r="AN16" s="848"/>
      <c r="AO16" s="848"/>
      <c r="AP16" s="848"/>
      <c r="AQ16" s="848"/>
      <c r="AR16" s="848"/>
      <c r="AS16" s="848"/>
      <c r="AT16" s="848"/>
      <c r="AU16" s="848"/>
      <c r="AV16" s="848"/>
      <c r="AW16" s="848"/>
      <c r="AX16" s="848"/>
      <c r="AY16" s="848"/>
      <c r="AZ16" s="848"/>
      <c r="BA16" s="848"/>
      <c r="BB16" s="848"/>
      <c r="BC16" s="848"/>
      <c r="BD16" s="848"/>
      <c r="BE16" s="848"/>
      <c r="BF16" s="848"/>
      <c r="BG16" s="848"/>
      <c r="BH16" s="848"/>
      <c r="BI16" s="848"/>
      <c r="BJ16" s="848"/>
      <c r="BK16" s="848"/>
      <c r="BL16" s="848"/>
      <c r="BM16" s="848"/>
      <c r="BN16" s="848"/>
      <c r="BO16" s="848"/>
      <c r="BP16" s="848"/>
      <c r="BQ16" s="848"/>
      <c r="BR16" s="848"/>
      <c r="BS16" s="848"/>
      <c r="BT16" s="848"/>
      <c r="BU16" s="848"/>
      <c r="BV16" s="848"/>
      <c r="BW16" s="848"/>
      <c r="BX16" s="848"/>
      <c r="BY16" s="848"/>
      <c r="BZ16" s="848"/>
      <c r="CA16" s="848"/>
      <c r="CB16" s="848"/>
      <c r="CC16" s="848"/>
      <c r="CD16" s="848"/>
      <c r="CE16" s="848"/>
      <c r="CF16" s="848"/>
      <c r="CG16" s="848"/>
      <c r="CH16" s="848"/>
      <c r="CI16" s="848"/>
      <c r="CJ16" s="848"/>
      <c r="CK16" s="848"/>
      <c r="CL16" s="848"/>
      <c r="CM16" s="848"/>
      <c r="CN16" s="848"/>
      <c r="CO16" s="848"/>
      <c r="CP16" s="848"/>
      <c r="CQ16" s="848"/>
      <c r="CR16" s="848"/>
      <c r="CS16" s="848"/>
      <c r="CT16" s="848"/>
      <c r="CU16" s="848"/>
      <c r="CV16" s="848"/>
      <c r="CW16" s="848"/>
      <c r="CX16" s="848"/>
      <c r="CY16" s="848"/>
      <c r="CZ16" s="848"/>
      <c r="DA16" s="848"/>
      <c r="DB16" s="848"/>
      <c r="DC16" s="848"/>
      <c r="DD16" s="848"/>
      <c r="DE16" s="848"/>
      <c r="DF16" s="848"/>
      <c r="DG16" s="848"/>
      <c r="DH16" s="848"/>
      <c r="DI16" s="848"/>
      <c r="DJ16" s="848"/>
      <c r="DK16" s="848"/>
      <c r="DL16" s="848"/>
      <c r="DM16" s="848"/>
      <c r="DN16" s="848"/>
      <c r="DO16" s="848"/>
      <c r="DP16" s="848"/>
      <c r="DQ16" s="848"/>
      <c r="DR16" s="848"/>
      <c r="DS16" s="848"/>
      <c r="DT16" s="848"/>
      <c r="DU16" s="848"/>
      <c r="DV16" s="848"/>
      <c r="DW16" s="848"/>
      <c r="DX16" s="848"/>
      <c r="DY16" s="848"/>
    </row>
    <row r="17" ht="18" spans="1:129">
      <c r="A17" s="833" t="s">
        <v>2595</v>
      </c>
      <c r="B17" s="803" t="s">
        <v>251</v>
      </c>
      <c r="C17" s="803" t="s">
        <v>251</v>
      </c>
      <c r="D17" s="803" t="s">
        <v>251</v>
      </c>
      <c r="E17" s="803" t="s">
        <v>251</v>
      </c>
      <c r="F17" s="803" t="s">
        <v>251</v>
      </c>
      <c r="G17" s="803" t="s">
        <v>251</v>
      </c>
      <c r="H17" s="803" t="s">
        <v>251</v>
      </c>
      <c r="I17" s="861" t="s">
        <v>2624</v>
      </c>
      <c r="J17" s="860"/>
      <c r="K17" s="848"/>
      <c r="L17" s="848"/>
      <c r="M17" s="848"/>
      <c r="N17" s="848"/>
      <c r="O17" s="848"/>
      <c r="P17" s="848"/>
      <c r="Q17" s="848"/>
      <c r="R17" s="848"/>
      <c r="S17" s="848"/>
      <c r="T17" s="848"/>
      <c r="U17" s="848"/>
      <c r="V17" s="848"/>
      <c r="W17" s="848"/>
      <c r="X17" s="848"/>
      <c r="Y17" s="848"/>
      <c r="Z17" s="848"/>
      <c r="AA17" s="848"/>
      <c r="AB17" s="848"/>
      <c r="AC17" s="848"/>
      <c r="AD17" s="848"/>
      <c r="AE17" s="848"/>
      <c r="AF17" s="848"/>
      <c r="AG17" s="848"/>
      <c r="AH17" s="848"/>
      <c r="AI17" s="848"/>
      <c r="AJ17" s="848"/>
      <c r="AK17" s="848"/>
      <c r="AL17" s="848"/>
      <c r="AM17" s="848"/>
      <c r="AN17" s="848"/>
      <c r="AO17" s="848"/>
      <c r="AP17" s="848"/>
      <c r="AQ17" s="848"/>
      <c r="AR17" s="848"/>
      <c r="AS17" s="848"/>
      <c r="AT17" s="848"/>
      <c r="AU17" s="848"/>
      <c r="AV17" s="848"/>
      <c r="AW17" s="848"/>
      <c r="AX17" s="848"/>
      <c r="AY17" s="848"/>
      <c r="AZ17" s="848"/>
      <c r="BA17" s="848"/>
      <c r="BB17" s="848"/>
      <c r="BC17" s="848"/>
      <c r="BD17" s="848"/>
      <c r="BE17" s="848"/>
      <c r="BF17" s="848"/>
      <c r="BG17" s="848"/>
      <c r="BH17" s="848"/>
      <c r="BI17" s="848"/>
      <c r="BJ17" s="848"/>
      <c r="BK17" s="848"/>
      <c r="BL17" s="848"/>
      <c r="BM17" s="848"/>
      <c r="BN17" s="848"/>
      <c r="BO17" s="848"/>
      <c r="BP17" s="848"/>
      <c r="BQ17" s="848"/>
      <c r="BR17" s="848"/>
      <c r="BS17" s="848"/>
      <c r="BT17" s="848"/>
      <c r="BU17" s="848"/>
      <c r="BV17" s="848"/>
      <c r="BW17" s="848"/>
      <c r="BX17" s="848"/>
      <c r="BY17" s="848"/>
      <c r="BZ17" s="848"/>
      <c r="CA17" s="848"/>
      <c r="CB17" s="848"/>
      <c r="CC17" s="848"/>
      <c r="CD17" s="848"/>
      <c r="CE17" s="848"/>
      <c r="CF17" s="848"/>
      <c r="CG17" s="848"/>
      <c r="CH17" s="848"/>
      <c r="CI17" s="848"/>
      <c r="CJ17" s="848"/>
      <c r="CK17" s="848"/>
      <c r="CL17" s="848"/>
      <c r="CM17" s="848"/>
      <c r="CN17" s="848"/>
      <c r="CO17" s="848"/>
      <c r="CP17" s="848"/>
      <c r="CQ17" s="848"/>
      <c r="CR17" s="848"/>
      <c r="CS17" s="848"/>
      <c r="CT17" s="848"/>
      <c r="CU17" s="848"/>
      <c r="CV17" s="848"/>
      <c r="CW17" s="848"/>
      <c r="CX17" s="848"/>
      <c r="CY17" s="848"/>
      <c r="CZ17" s="848"/>
      <c r="DA17" s="848"/>
      <c r="DB17" s="848"/>
      <c r="DC17" s="848"/>
      <c r="DD17" s="848"/>
      <c r="DE17" s="848"/>
      <c r="DF17" s="848"/>
      <c r="DG17" s="848"/>
      <c r="DH17" s="848"/>
      <c r="DI17" s="848"/>
      <c r="DJ17" s="848"/>
      <c r="DK17" s="848"/>
      <c r="DL17" s="848"/>
      <c r="DM17" s="848"/>
      <c r="DN17" s="848"/>
      <c r="DO17" s="848"/>
      <c r="DP17" s="848"/>
      <c r="DQ17" s="848"/>
      <c r="DR17" s="848"/>
      <c r="DS17" s="848"/>
      <c r="DT17" s="848"/>
      <c r="DU17" s="848"/>
      <c r="DV17" s="848"/>
      <c r="DW17" s="848"/>
      <c r="DX17" s="848"/>
      <c r="DY17" s="848"/>
    </row>
    <row r="18" ht="18" spans="1:129">
      <c r="A18" s="833" t="s">
        <v>2596</v>
      </c>
      <c r="B18" s="803" t="s">
        <v>251</v>
      </c>
      <c r="C18" s="803" t="s">
        <v>251</v>
      </c>
      <c r="D18" s="803" t="s">
        <v>251</v>
      </c>
      <c r="E18" s="803" t="s">
        <v>251</v>
      </c>
      <c r="F18" s="803" t="s">
        <v>251</v>
      </c>
      <c r="G18" s="803" t="s">
        <v>251</v>
      </c>
      <c r="H18" s="803" t="s">
        <v>251</v>
      </c>
      <c r="I18" s="862"/>
      <c r="J18" s="860"/>
      <c r="K18" s="848"/>
      <c r="L18" s="848"/>
      <c r="M18" s="848"/>
      <c r="N18" s="848"/>
      <c r="O18" s="848"/>
      <c r="P18" s="848"/>
      <c r="Q18" s="848"/>
      <c r="R18" s="848"/>
      <c r="S18" s="848"/>
      <c r="T18" s="848"/>
      <c r="U18" s="848"/>
      <c r="V18" s="848"/>
      <c r="W18" s="848"/>
      <c r="X18" s="848"/>
      <c r="Y18" s="848"/>
      <c r="Z18" s="848"/>
      <c r="AA18" s="848"/>
      <c r="AB18" s="848"/>
      <c r="AC18" s="848"/>
      <c r="AD18" s="848"/>
      <c r="AE18" s="848"/>
      <c r="AF18" s="848"/>
      <c r="AG18" s="848"/>
      <c r="AH18" s="848"/>
      <c r="AI18" s="848"/>
      <c r="AJ18" s="848"/>
      <c r="AK18" s="848"/>
      <c r="AL18" s="848"/>
      <c r="AM18" s="848"/>
      <c r="AN18" s="848"/>
      <c r="AO18" s="848"/>
      <c r="AP18" s="848"/>
      <c r="AQ18" s="848"/>
      <c r="AR18" s="848"/>
      <c r="AS18" s="848"/>
      <c r="AT18" s="848"/>
      <c r="AU18" s="848"/>
      <c r="AV18" s="848"/>
      <c r="AW18" s="848"/>
      <c r="AX18" s="848"/>
      <c r="AY18" s="848"/>
      <c r="AZ18" s="848"/>
      <c r="BA18" s="848"/>
      <c r="BB18" s="848"/>
      <c r="BC18" s="848"/>
      <c r="BD18" s="848"/>
      <c r="BE18" s="848"/>
      <c r="BF18" s="848"/>
      <c r="BG18" s="848"/>
      <c r="BH18" s="848"/>
      <c r="BI18" s="848"/>
      <c r="BJ18" s="848"/>
      <c r="BK18" s="848"/>
      <c r="BL18" s="848"/>
      <c r="BM18" s="848"/>
      <c r="BN18" s="848"/>
      <c r="BO18" s="848"/>
      <c r="BP18" s="848"/>
      <c r="BQ18" s="848"/>
      <c r="BR18" s="848"/>
      <c r="BS18" s="848"/>
      <c r="BT18" s="848"/>
      <c r="BU18" s="848"/>
      <c r="BV18" s="848"/>
      <c r="BW18" s="848"/>
      <c r="BX18" s="848"/>
      <c r="BY18" s="848"/>
      <c r="BZ18" s="848"/>
      <c r="CA18" s="848"/>
      <c r="CB18" s="848"/>
      <c r="CC18" s="848"/>
      <c r="CD18" s="848"/>
      <c r="CE18" s="848"/>
      <c r="CF18" s="848"/>
      <c r="CG18" s="848"/>
      <c r="CH18" s="848"/>
      <c r="CI18" s="848"/>
      <c r="CJ18" s="848"/>
      <c r="CK18" s="848"/>
      <c r="CL18" s="848"/>
      <c r="CM18" s="848"/>
      <c r="CN18" s="848"/>
      <c r="CO18" s="848"/>
      <c r="CP18" s="848"/>
      <c r="CQ18" s="848"/>
      <c r="CR18" s="848"/>
      <c r="CS18" s="848"/>
      <c r="CT18" s="848"/>
      <c r="CU18" s="848"/>
      <c r="CV18" s="848"/>
      <c r="CW18" s="848"/>
      <c r="CX18" s="848"/>
      <c r="CY18" s="848"/>
      <c r="CZ18" s="848"/>
      <c r="DA18" s="848"/>
      <c r="DB18" s="848"/>
      <c r="DC18" s="848"/>
      <c r="DD18" s="848"/>
      <c r="DE18" s="848"/>
      <c r="DF18" s="848"/>
      <c r="DG18" s="848"/>
      <c r="DH18" s="848"/>
      <c r="DI18" s="848"/>
      <c r="DJ18" s="848"/>
      <c r="DK18" s="848"/>
      <c r="DL18" s="848"/>
      <c r="DM18" s="848"/>
      <c r="DN18" s="848"/>
      <c r="DO18" s="848"/>
      <c r="DP18" s="848"/>
      <c r="DQ18" s="848"/>
      <c r="DR18" s="848"/>
      <c r="DS18" s="848"/>
      <c r="DT18" s="848"/>
      <c r="DU18" s="848"/>
      <c r="DV18" s="848"/>
      <c r="DW18" s="848"/>
      <c r="DX18" s="848"/>
      <c r="DY18" s="848"/>
    </row>
    <row r="19" ht="18" spans="1:129">
      <c r="A19" s="833" t="s">
        <v>228</v>
      </c>
      <c r="B19" s="803" t="s">
        <v>251</v>
      </c>
      <c r="C19" s="803" t="s">
        <v>251</v>
      </c>
      <c r="D19" s="803" t="s">
        <v>251</v>
      </c>
      <c r="E19" s="803" t="s">
        <v>251</v>
      </c>
      <c r="F19" s="803" t="s">
        <v>251</v>
      </c>
      <c r="G19" s="803" t="s">
        <v>251</v>
      </c>
      <c r="H19" s="803" t="s">
        <v>251</v>
      </c>
      <c r="I19" s="862"/>
      <c r="J19" s="860"/>
      <c r="K19" s="848"/>
      <c r="L19" s="848"/>
      <c r="M19" s="848"/>
      <c r="O19" s="848"/>
      <c r="P19" s="848"/>
      <c r="Q19" s="848"/>
      <c r="R19" s="848"/>
      <c r="S19" s="848"/>
      <c r="T19" s="848"/>
      <c r="U19" s="848"/>
      <c r="V19" s="848"/>
      <c r="W19" s="848"/>
      <c r="X19" s="848"/>
      <c r="Y19" s="848"/>
      <c r="Z19" s="848"/>
      <c r="AA19" s="848"/>
      <c r="AB19" s="848"/>
      <c r="AC19" s="848"/>
      <c r="AD19" s="848"/>
      <c r="AE19" s="848"/>
      <c r="AF19" s="848"/>
      <c r="AG19" s="848"/>
      <c r="AH19" s="848"/>
      <c r="AI19" s="848"/>
      <c r="AJ19" s="848"/>
      <c r="AK19" s="848"/>
      <c r="AL19" s="848"/>
      <c r="AM19" s="848"/>
      <c r="AN19" s="848"/>
      <c r="AO19" s="848"/>
      <c r="AP19" s="848"/>
      <c r="AQ19" s="848"/>
      <c r="AR19" s="848"/>
      <c r="AS19" s="848"/>
      <c r="AT19" s="848"/>
      <c r="AU19" s="848"/>
      <c r="AV19" s="848"/>
      <c r="AW19" s="848"/>
      <c r="AX19" s="848"/>
      <c r="AY19" s="848"/>
      <c r="AZ19" s="848"/>
      <c r="BA19" s="848"/>
      <c r="BB19" s="848"/>
      <c r="BC19" s="848"/>
      <c r="BD19" s="848"/>
      <c r="BE19" s="848"/>
      <c r="BF19" s="848"/>
      <c r="BG19" s="848"/>
      <c r="BH19" s="848"/>
      <c r="BI19" s="848"/>
      <c r="BJ19" s="848"/>
      <c r="BK19" s="848"/>
      <c r="BL19" s="848"/>
      <c r="BM19" s="848"/>
      <c r="BN19" s="848"/>
      <c r="BO19" s="848"/>
      <c r="BP19" s="848"/>
      <c r="BQ19" s="848"/>
      <c r="BR19" s="848"/>
      <c r="BS19" s="848"/>
      <c r="BT19" s="848"/>
      <c r="BU19" s="848"/>
      <c r="BV19" s="848"/>
      <c r="BW19" s="848"/>
      <c r="BX19" s="848"/>
      <c r="BY19" s="848"/>
      <c r="BZ19" s="848"/>
      <c r="CA19" s="848"/>
      <c r="CB19" s="848"/>
      <c r="CC19" s="848"/>
      <c r="CD19" s="848"/>
      <c r="CE19" s="848"/>
      <c r="CF19" s="848"/>
      <c r="CG19" s="848"/>
      <c r="CH19" s="848"/>
      <c r="CI19" s="848"/>
      <c r="CJ19" s="848"/>
      <c r="CK19" s="848"/>
      <c r="CL19" s="848"/>
      <c r="CM19" s="848"/>
      <c r="CN19" s="848"/>
      <c r="CO19" s="848"/>
      <c r="CP19" s="848"/>
      <c r="CQ19" s="848"/>
      <c r="CR19" s="848"/>
      <c r="CS19" s="848"/>
      <c r="CT19" s="848"/>
      <c r="CU19" s="848"/>
      <c r="CV19" s="848"/>
      <c r="CW19" s="848"/>
      <c r="CX19" s="848"/>
      <c r="CY19" s="848"/>
      <c r="CZ19" s="848"/>
      <c r="DA19" s="848"/>
      <c r="DB19" s="848"/>
      <c r="DC19" s="848"/>
      <c r="DD19" s="848"/>
      <c r="DE19" s="848"/>
      <c r="DF19" s="848"/>
      <c r="DG19" s="848"/>
      <c r="DH19" s="848"/>
      <c r="DI19" s="848"/>
      <c r="DJ19" s="848"/>
      <c r="DK19" s="848"/>
      <c r="DL19" s="848"/>
      <c r="DM19" s="848"/>
      <c r="DN19" s="848"/>
      <c r="DO19" s="848"/>
      <c r="DP19" s="848"/>
      <c r="DQ19" s="848"/>
      <c r="DR19" s="848"/>
      <c r="DS19" s="848"/>
      <c r="DT19" s="848"/>
      <c r="DU19" s="848"/>
      <c r="DV19" s="848"/>
      <c r="DW19" s="848"/>
      <c r="DX19" s="848"/>
      <c r="DY19" s="848"/>
    </row>
    <row r="20" ht="18" spans="1:129">
      <c r="A20" s="833" t="s">
        <v>229</v>
      </c>
      <c r="B20" s="803" t="s">
        <v>251</v>
      </c>
      <c r="C20" s="803" t="s">
        <v>251</v>
      </c>
      <c r="D20" s="803" t="s">
        <v>251</v>
      </c>
      <c r="E20" s="803" t="s">
        <v>251</v>
      </c>
      <c r="F20" s="803" t="s">
        <v>251</v>
      </c>
      <c r="G20" s="803" t="s">
        <v>251</v>
      </c>
      <c r="H20" s="803" t="s">
        <v>251</v>
      </c>
      <c r="I20" s="863"/>
      <c r="J20" s="860"/>
      <c r="K20" s="848"/>
      <c r="L20" s="848"/>
      <c r="M20" s="848"/>
      <c r="N20" s="848"/>
      <c r="O20" s="848"/>
      <c r="P20" s="848"/>
      <c r="Q20" s="848"/>
      <c r="R20" s="848"/>
      <c r="S20" s="848"/>
      <c r="T20" s="848"/>
      <c r="U20" s="848"/>
      <c r="V20" s="848"/>
      <c r="W20" s="848"/>
      <c r="X20" s="848"/>
      <c r="Y20" s="848"/>
      <c r="Z20" s="848"/>
      <c r="AA20" s="848"/>
      <c r="AB20" s="848"/>
      <c r="AC20" s="848"/>
      <c r="AD20" s="848"/>
      <c r="AE20" s="848"/>
      <c r="AF20" s="848"/>
      <c r="AG20" s="848"/>
      <c r="AH20" s="848"/>
      <c r="AI20" s="848"/>
      <c r="AJ20" s="848"/>
      <c r="AK20" s="848"/>
      <c r="AL20" s="848"/>
      <c r="AM20" s="848"/>
      <c r="AN20" s="848"/>
      <c r="AO20" s="848"/>
      <c r="AP20" s="848"/>
      <c r="AQ20" s="848"/>
      <c r="AR20" s="848"/>
      <c r="AS20" s="848"/>
      <c r="AT20" s="848"/>
      <c r="AU20" s="848"/>
      <c r="AV20" s="848"/>
      <c r="AW20" s="848"/>
      <c r="AX20" s="848"/>
      <c r="AY20" s="848"/>
      <c r="AZ20" s="848"/>
      <c r="BA20" s="848"/>
      <c r="BB20" s="848"/>
      <c r="BC20" s="848"/>
      <c r="BD20" s="848"/>
      <c r="BE20" s="848"/>
      <c r="BF20" s="848"/>
      <c r="BG20" s="848"/>
      <c r="BH20" s="848"/>
      <c r="BI20" s="848"/>
      <c r="BJ20" s="848"/>
      <c r="BK20" s="848"/>
      <c r="BL20" s="848"/>
      <c r="BM20" s="848"/>
      <c r="BN20" s="848"/>
      <c r="BO20" s="848"/>
      <c r="BP20" s="848"/>
      <c r="BQ20" s="848"/>
      <c r="BR20" s="848"/>
      <c r="BS20" s="848"/>
      <c r="BT20" s="848"/>
      <c r="BU20" s="848"/>
      <c r="BV20" s="848"/>
      <c r="BW20" s="848"/>
      <c r="BX20" s="848"/>
      <c r="BY20" s="848"/>
      <c r="BZ20" s="848"/>
      <c r="CA20" s="848"/>
      <c r="CB20" s="848"/>
      <c r="CC20" s="848"/>
      <c r="CD20" s="848"/>
      <c r="CE20" s="848"/>
      <c r="CF20" s="848"/>
      <c r="CG20" s="848"/>
      <c r="CH20" s="848"/>
      <c r="CI20" s="848"/>
      <c r="CJ20" s="848"/>
      <c r="CK20" s="848"/>
      <c r="CL20" s="848"/>
      <c r="CM20" s="848"/>
      <c r="CN20" s="848"/>
      <c r="CO20" s="848"/>
      <c r="CP20" s="848"/>
      <c r="CQ20" s="848"/>
      <c r="CR20" s="848"/>
      <c r="CS20" s="848"/>
      <c r="CT20" s="848"/>
      <c r="CU20" s="848"/>
      <c r="CV20" s="848"/>
      <c r="CW20" s="848"/>
      <c r="CX20" s="848"/>
      <c r="CY20" s="848"/>
      <c r="CZ20" s="848"/>
      <c r="DA20" s="848"/>
      <c r="DB20" s="848"/>
      <c r="DC20" s="848"/>
      <c r="DD20" s="848"/>
      <c r="DE20" s="848"/>
      <c r="DF20" s="848"/>
      <c r="DG20" s="848"/>
      <c r="DH20" s="848"/>
      <c r="DI20" s="848"/>
      <c r="DJ20" s="848"/>
      <c r="DK20" s="848"/>
      <c r="DL20" s="848"/>
      <c r="DM20" s="848"/>
      <c r="DN20" s="848"/>
      <c r="DO20" s="848"/>
      <c r="DP20" s="848"/>
      <c r="DQ20" s="848"/>
      <c r="DR20" s="848"/>
      <c r="DS20" s="848"/>
      <c r="DT20" s="848"/>
      <c r="DU20" s="848"/>
      <c r="DV20" s="848"/>
      <c r="DW20" s="848"/>
      <c r="DX20" s="848"/>
      <c r="DY20" s="848"/>
    </row>
    <row r="21" ht="28.5" customHeight="1" spans="1:129">
      <c r="A21" s="819" t="s">
        <v>2597</v>
      </c>
      <c r="B21" s="803" t="s">
        <v>251</v>
      </c>
      <c r="C21" s="803" t="s">
        <v>251</v>
      </c>
      <c r="D21" s="803" t="s">
        <v>251</v>
      </c>
      <c r="E21" s="834">
        <v>42.975</v>
      </c>
      <c r="F21" s="834">
        <v>41.445</v>
      </c>
      <c r="G21" s="834">
        <v>40.725</v>
      </c>
      <c r="H21" s="834">
        <v>40.095</v>
      </c>
      <c r="I21" s="857" t="s">
        <v>2624</v>
      </c>
      <c r="J21" s="860"/>
      <c r="K21" s="848"/>
      <c r="L21" s="848"/>
      <c r="M21" s="848"/>
      <c r="N21" s="848"/>
      <c r="O21" s="848"/>
      <c r="P21" s="848"/>
      <c r="Q21" s="848"/>
      <c r="R21" s="848"/>
      <c r="S21" s="848"/>
      <c r="T21" s="848"/>
      <c r="U21" s="848"/>
      <c r="V21" s="848"/>
      <c r="W21" s="848"/>
      <c r="X21" s="848"/>
      <c r="Y21" s="848"/>
      <c r="Z21" s="848"/>
      <c r="AA21" s="848"/>
      <c r="AB21" s="848"/>
      <c r="AC21" s="848"/>
      <c r="AD21" s="848"/>
      <c r="AE21" s="848"/>
      <c r="AF21" s="848"/>
      <c r="AG21" s="848"/>
      <c r="AH21" s="848"/>
      <c r="AI21" s="848"/>
      <c r="AJ21" s="848"/>
      <c r="AK21" s="848"/>
      <c r="AL21" s="848"/>
      <c r="AM21" s="848"/>
      <c r="AN21" s="848"/>
      <c r="AO21" s="848"/>
      <c r="AP21" s="848"/>
      <c r="AQ21" s="848"/>
      <c r="AR21" s="848"/>
      <c r="AS21" s="848"/>
      <c r="AT21" s="848"/>
      <c r="AU21" s="848"/>
      <c r="AV21" s="848"/>
      <c r="AW21" s="848"/>
      <c r="AX21" s="848"/>
      <c r="AY21" s="848"/>
      <c r="AZ21" s="848"/>
      <c r="BA21" s="848"/>
      <c r="BB21" s="848"/>
      <c r="BC21" s="848"/>
      <c r="BD21" s="848"/>
      <c r="BE21" s="848"/>
      <c r="BF21" s="848"/>
      <c r="BG21" s="848"/>
      <c r="BH21" s="848"/>
      <c r="BI21" s="848"/>
      <c r="BJ21" s="848"/>
      <c r="BK21" s="848"/>
      <c r="BL21" s="848"/>
      <c r="BM21" s="848"/>
      <c r="BN21" s="848"/>
      <c r="BO21" s="848"/>
      <c r="BP21" s="848"/>
      <c r="BQ21" s="848"/>
      <c r="BR21" s="848"/>
      <c r="BS21" s="848"/>
      <c r="BT21" s="848"/>
      <c r="BU21" s="848"/>
      <c r="BV21" s="848"/>
      <c r="BW21" s="848"/>
      <c r="BX21" s="848"/>
      <c r="BY21" s="848"/>
      <c r="BZ21" s="848"/>
      <c r="CA21" s="848"/>
      <c r="CB21" s="848"/>
      <c r="CC21" s="848"/>
      <c r="CD21" s="848"/>
      <c r="CE21" s="848"/>
      <c r="CF21" s="848"/>
      <c r="CG21" s="848"/>
      <c r="CH21" s="848"/>
      <c r="CI21" s="848"/>
      <c r="CJ21" s="848"/>
      <c r="CK21" s="848"/>
      <c r="CL21" s="848"/>
      <c r="CM21" s="848"/>
      <c r="CN21" s="848"/>
      <c r="CO21" s="848"/>
      <c r="CP21" s="848"/>
      <c r="CQ21" s="848"/>
      <c r="CR21" s="848"/>
      <c r="CS21" s="848"/>
      <c r="CT21" s="848"/>
      <c r="CU21" s="848"/>
      <c r="CV21" s="848"/>
      <c r="CW21" s="848"/>
      <c r="CX21" s="848"/>
      <c r="CY21" s="848"/>
      <c r="CZ21" s="848"/>
      <c r="DA21" s="848"/>
      <c r="DB21" s="848"/>
      <c r="DC21" s="848"/>
      <c r="DD21" s="848"/>
      <c r="DE21" s="848"/>
      <c r="DF21" s="848"/>
      <c r="DG21" s="848"/>
      <c r="DH21" s="848"/>
      <c r="DI21" s="848"/>
      <c r="DJ21" s="848"/>
      <c r="DK21" s="848"/>
      <c r="DL21" s="848"/>
      <c r="DM21" s="848"/>
      <c r="DN21" s="848"/>
      <c r="DO21" s="848"/>
      <c r="DP21" s="848"/>
      <c r="DQ21" s="848"/>
      <c r="DR21" s="848"/>
      <c r="DS21" s="848"/>
      <c r="DT21" s="848"/>
      <c r="DU21" s="848"/>
      <c r="DV21" s="848"/>
      <c r="DW21" s="848"/>
      <c r="DX21" s="848"/>
      <c r="DY21" s="848"/>
    </row>
    <row r="22" ht="24.75" customHeight="1" spans="1:129">
      <c r="A22" s="833" t="s">
        <v>2599</v>
      </c>
      <c r="B22" s="834">
        <v>52.515</v>
      </c>
      <c r="C22" s="834">
        <v>50.535</v>
      </c>
      <c r="D22" s="834">
        <v>48.285</v>
      </c>
      <c r="E22" s="834">
        <v>47.205</v>
      </c>
      <c r="F22" s="834">
        <v>46.485</v>
      </c>
      <c r="G22" s="834">
        <v>45.675</v>
      </c>
      <c r="H22" s="834">
        <v>45.405</v>
      </c>
      <c r="I22" s="859"/>
      <c r="J22" s="864"/>
      <c r="K22" s="848"/>
      <c r="L22" s="848"/>
      <c r="M22" s="848"/>
      <c r="N22" s="848"/>
      <c r="O22" s="848"/>
      <c r="P22" s="848"/>
      <c r="Q22" s="848"/>
      <c r="R22" s="848"/>
      <c r="S22" s="848"/>
      <c r="T22" s="848"/>
      <c r="U22" s="848"/>
      <c r="V22" s="848"/>
      <c r="W22" s="848"/>
      <c r="X22" s="848"/>
      <c r="Y22" s="848"/>
      <c r="Z22" s="848"/>
      <c r="AA22" s="848"/>
      <c r="AB22" s="848"/>
      <c r="AC22" s="848"/>
      <c r="AD22" s="848"/>
      <c r="AE22" s="848"/>
      <c r="AF22" s="848"/>
      <c r="AG22" s="848"/>
      <c r="AH22" s="848"/>
      <c r="AI22" s="848"/>
      <c r="AJ22" s="848"/>
      <c r="AK22" s="848"/>
      <c r="AL22" s="848"/>
      <c r="AM22" s="848"/>
      <c r="AN22" s="848"/>
      <c r="AO22" s="848"/>
      <c r="AP22" s="848"/>
      <c r="AQ22" s="848"/>
      <c r="AR22" s="848"/>
      <c r="AS22" s="848"/>
      <c r="AT22" s="848"/>
      <c r="AU22" s="848"/>
      <c r="AV22" s="848"/>
      <c r="AW22" s="848"/>
      <c r="AX22" s="848"/>
      <c r="AY22" s="848"/>
      <c r="AZ22" s="848"/>
      <c r="BA22" s="848"/>
      <c r="BB22" s="848"/>
      <c r="BC22" s="848"/>
      <c r="BD22" s="848"/>
      <c r="BE22" s="848"/>
      <c r="BF22" s="848"/>
      <c r="BG22" s="848"/>
      <c r="BH22" s="848"/>
      <c r="BI22" s="848"/>
      <c r="BJ22" s="848"/>
      <c r="BK22" s="848"/>
      <c r="BL22" s="848"/>
      <c r="BM22" s="848"/>
      <c r="BN22" s="848"/>
      <c r="BO22" s="848"/>
      <c r="BP22" s="848"/>
      <c r="BQ22" s="848"/>
      <c r="BR22" s="848"/>
      <c r="BS22" s="848"/>
      <c r="BT22" s="848"/>
      <c r="BU22" s="848"/>
      <c r="BV22" s="848"/>
      <c r="BW22" s="848"/>
      <c r="BX22" s="848"/>
      <c r="BY22" s="848"/>
      <c r="BZ22" s="848"/>
      <c r="CA22" s="848"/>
      <c r="CB22" s="848"/>
      <c r="CC22" s="848"/>
      <c r="CD22" s="848"/>
      <c r="CE22" s="848"/>
      <c r="CF22" s="848"/>
      <c r="CG22" s="848"/>
      <c r="CH22" s="848"/>
      <c r="CI22" s="848"/>
      <c r="CJ22" s="848"/>
      <c r="CK22" s="848"/>
      <c r="CL22" s="848"/>
      <c r="CM22" s="848"/>
      <c r="CN22" s="848"/>
      <c r="CO22" s="848"/>
      <c r="CP22" s="848"/>
      <c r="CQ22" s="848"/>
      <c r="CR22" s="848"/>
      <c r="CS22" s="848"/>
      <c r="CT22" s="848"/>
      <c r="CU22" s="848"/>
      <c r="CV22" s="848"/>
      <c r="CW22" s="848"/>
      <c r="CX22" s="848"/>
      <c r="CY22" s="848"/>
      <c r="CZ22" s="848"/>
      <c r="DA22" s="848"/>
      <c r="DB22" s="848"/>
      <c r="DC22" s="848"/>
      <c r="DD22" s="848"/>
      <c r="DE22" s="848"/>
      <c r="DF22" s="848"/>
      <c r="DG22" s="848"/>
      <c r="DH22" s="848"/>
      <c r="DI22" s="848"/>
      <c r="DJ22" s="848"/>
      <c r="DK22" s="848"/>
      <c r="DL22" s="848"/>
      <c r="DM22" s="848"/>
      <c r="DN22" s="848"/>
      <c r="DO22" s="848"/>
      <c r="DP22" s="848"/>
      <c r="DQ22" s="848"/>
      <c r="DR22" s="848"/>
      <c r="DS22" s="848"/>
      <c r="DT22" s="848"/>
      <c r="DU22" s="848"/>
      <c r="DV22" s="848"/>
      <c r="DW22" s="848"/>
      <c r="DX22" s="848"/>
      <c r="DY22" s="848"/>
    </row>
    <row r="23" ht="35" customHeight="1" spans="1:129">
      <c r="A23" s="835" t="s">
        <v>2600</v>
      </c>
      <c r="B23" s="836" t="s">
        <v>251</v>
      </c>
      <c r="C23" s="836" t="s">
        <v>251</v>
      </c>
      <c r="D23" s="836" t="s">
        <v>251</v>
      </c>
      <c r="E23" s="836" t="s">
        <v>251</v>
      </c>
      <c r="F23" s="836" t="s">
        <v>251</v>
      </c>
      <c r="G23" s="836" t="s">
        <v>251</v>
      </c>
      <c r="H23" s="836" t="s">
        <v>251</v>
      </c>
      <c r="I23" s="836" t="s">
        <v>251</v>
      </c>
      <c r="J23" s="865"/>
      <c r="K23" s="848"/>
      <c r="L23" s="848"/>
      <c r="N23" s="848"/>
      <c r="O23" s="848"/>
      <c r="P23" s="848"/>
      <c r="Q23" s="848"/>
      <c r="R23" s="848"/>
      <c r="S23" s="848"/>
      <c r="T23" s="848"/>
      <c r="U23" s="848"/>
      <c r="V23" s="848"/>
      <c r="W23" s="848"/>
      <c r="X23" s="848"/>
      <c r="Y23" s="848"/>
      <c r="Z23" s="848"/>
      <c r="AA23" s="848"/>
      <c r="AB23" s="848"/>
      <c r="AC23" s="848"/>
      <c r="AD23" s="848"/>
      <c r="AE23" s="848"/>
      <c r="AF23" s="848"/>
      <c r="AG23" s="848"/>
      <c r="AH23" s="848"/>
      <c r="AI23" s="848"/>
      <c r="AJ23" s="848"/>
      <c r="AK23" s="848"/>
      <c r="AL23" s="848"/>
      <c r="AM23" s="848"/>
      <c r="AN23" s="848"/>
      <c r="AO23" s="848"/>
      <c r="AP23" s="848"/>
      <c r="AQ23" s="848"/>
      <c r="AR23" s="848"/>
      <c r="AS23" s="848"/>
      <c r="AT23" s="848"/>
      <c r="AU23" s="848"/>
      <c r="AV23" s="848"/>
      <c r="AW23" s="848"/>
      <c r="AX23" s="848"/>
      <c r="AY23" s="848"/>
      <c r="AZ23" s="848"/>
      <c r="BA23" s="848"/>
      <c r="BB23" s="848"/>
      <c r="BC23" s="848"/>
      <c r="BD23" s="848"/>
      <c r="BE23" s="848"/>
      <c r="BF23" s="848"/>
      <c r="BG23" s="848"/>
      <c r="BH23" s="848"/>
      <c r="BI23" s="848"/>
      <c r="BJ23" s="848"/>
      <c r="BK23" s="848"/>
      <c r="BL23" s="848"/>
      <c r="BM23" s="848"/>
      <c r="BN23" s="848"/>
      <c r="BO23" s="848"/>
      <c r="BP23" s="848"/>
      <c r="BQ23" s="848"/>
      <c r="BR23" s="848"/>
      <c r="BS23" s="848"/>
      <c r="BT23" s="848"/>
      <c r="BU23" s="848"/>
      <c r="BV23" s="848"/>
      <c r="BW23" s="848"/>
      <c r="BX23" s="848"/>
      <c r="BY23" s="848"/>
      <c r="BZ23" s="848"/>
      <c r="CA23" s="848"/>
      <c r="CB23" s="848"/>
      <c r="CC23" s="848"/>
      <c r="CD23" s="848"/>
      <c r="CE23" s="848"/>
      <c r="CF23" s="848"/>
      <c r="CG23" s="848"/>
      <c r="CH23" s="848"/>
      <c r="CI23" s="848"/>
      <c r="CJ23" s="848"/>
      <c r="CK23" s="848"/>
      <c r="CL23" s="848"/>
      <c r="CM23" s="848"/>
      <c r="CN23" s="848"/>
      <c r="CO23" s="848"/>
      <c r="CP23" s="848"/>
      <c r="CQ23" s="848"/>
      <c r="CR23" s="848"/>
      <c r="CS23" s="848"/>
      <c r="CT23" s="848"/>
      <c r="CU23" s="848"/>
      <c r="CV23" s="848"/>
      <c r="CW23" s="848"/>
      <c r="CX23" s="848"/>
      <c r="CY23" s="848"/>
      <c r="CZ23" s="848"/>
      <c r="DA23" s="848"/>
      <c r="DB23" s="848"/>
      <c r="DC23" s="848"/>
      <c r="DD23" s="848"/>
      <c r="DE23" s="848"/>
      <c r="DF23" s="848"/>
      <c r="DG23" s="848"/>
      <c r="DH23" s="848"/>
      <c r="DI23" s="848"/>
      <c r="DJ23" s="848"/>
      <c r="DK23" s="848"/>
      <c r="DL23" s="848"/>
      <c r="DM23" s="848"/>
      <c r="DN23" s="848"/>
      <c r="DO23" s="848"/>
      <c r="DP23" s="848"/>
      <c r="DQ23" s="848"/>
      <c r="DR23" s="848"/>
      <c r="DS23" s="848"/>
      <c r="DT23" s="848"/>
      <c r="DU23" s="848"/>
      <c r="DV23" s="848"/>
      <c r="DW23" s="848"/>
      <c r="DX23" s="848"/>
      <c r="DY23" s="848"/>
    </row>
    <row r="24" spans="1:129">
      <c r="A24" s="837" t="s">
        <v>2625</v>
      </c>
      <c r="B24" s="838"/>
      <c r="C24" s="838"/>
      <c r="D24" s="838"/>
      <c r="E24" s="838"/>
      <c r="F24" s="838"/>
      <c r="G24" s="838"/>
      <c r="H24" s="838"/>
      <c r="I24" s="838"/>
      <c r="J24" s="866"/>
      <c r="K24" s="848"/>
      <c r="L24" s="848"/>
      <c r="M24" s="848"/>
      <c r="N24" s="848"/>
      <c r="O24" s="848"/>
      <c r="P24" s="848"/>
      <c r="Q24" s="848"/>
      <c r="R24" s="848"/>
      <c r="S24" s="848"/>
      <c r="T24" s="848"/>
      <c r="U24" s="848"/>
      <c r="V24" s="848"/>
      <c r="W24" s="848"/>
      <c r="X24" s="848"/>
      <c r="Y24" s="848"/>
      <c r="Z24" s="848"/>
      <c r="AA24" s="848"/>
      <c r="AB24" s="848"/>
      <c r="AC24" s="848"/>
      <c r="AD24" s="848"/>
      <c r="AE24" s="848"/>
      <c r="AF24" s="848"/>
      <c r="AG24" s="848"/>
      <c r="AH24" s="848"/>
      <c r="AI24" s="848"/>
      <c r="AJ24" s="848"/>
      <c r="AK24" s="848"/>
      <c r="AL24" s="848"/>
      <c r="AM24" s="848"/>
      <c r="AN24" s="848"/>
      <c r="AO24" s="848"/>
      <c r="AP24" s="848"/>
      <c r="AQ24" s="848"/>
      <c r="AR24" s="848"/>
      <c r="AS24" s="848"/>
      <c r="AT24" s="848"/>
      <c r="AU24" s="848"/>
      <c r="AV24" s="848"/>
      <c r="AW24" s="848"/>
      <c r="AX24" s="848"/>
      <c r="AY24" s="848"/>
      <c r="AZ24" s="848"/>
      <c r="BA24" s="848"/>
      <c r="BB24" s="848"/>
      <c r="BC24" s="848"/>
      <c r="BD24" s="848"/>
      <c r="BE24" s="848"/>
      <c r="BF24" s="848"/>
      <c r="BG24" s="848"/>
      <c r="BH24" s="848"/>
      <c r="BI24" s="848"/>
      <c r="BJ24" s="848"/>
      <c r="BK24" s="848"/>
      <c r="BL24" s="848"/>
      <c r="BM24" s="848"/>
      <c r="BN24" s="848"/>
      <c r="BO24" s="848"/>
      <c r="BP24" s="848"/>
      <c r="BQ24" s="848"/>
      <c r="BR24" s="848"/>
      <c r="BS24" s="848"/>
      <c r="BT24" s="848"/>
      <c r="BU24" s="848"/>
      <c r="BV24" s="848"/>
      <c r="BW24" s="848"/>
      <c r="BX24" s="848"/>
      <c r="BY24" s="848"/>
      <c r="BZ24" s="848"/>
      <c r="CA24" s="848"/>
      <c r="CB24" s="848"/>
      <c r="CC24" s="848"/>
      <c r="CD24" s="848"/>
      <c r="CE24" s="848"/>
      <c r="CF24" s="848"/>
      <c r="CG24" s="848"/>
      <c r="CH24" s="848"/>
      <c r="CI24" s="848"/>
      <c r="CJ24" s="848"/>
      <c r="CK24" s="848"/>
      <c r="CL24" s="848"/>
      <c r="CM24" s="848"/>
      <c r="CN24" s="848"/>
      <c r="CO24" s="848"/>
      <c r="CP24" s="848"/>
      <c r="CQ24" s="848"/>
      <c r="CR24" s="848"/>
      <c r="CS24" s="848"/>
      <c r="CT24" s="848"/>
      <c r="CU24" s="848"/>
      <c r="CV24" s="848"/>
      <c r="CW24" s="848"/>
      <c r="CX24" s="848"/>
      <c r="CY24" s="848"/>
      <c r="CZ24" s="848"/>
      <c r="DA24" s="848"/>
      <c r="DB24" s="848"/>
      <c r="DC24" s="848"/>
      <c r="DD24" s="848"/>
      <c r="DE24" s="848"/>
      <c r="DF24" s="848"/>
      <c r="DG24" s="848"/>
      <c r="DH24" s="848"/>
      <c r="DI24" s="848"/>
      <c r="DJ24" s="848"/>
      <c r="DK24" s="848"/>
      <c r="DL24" s="848"/>
      <c r="DM24" s="848"/>
      <c r="DN24" s="848"/>
      <c r="DO24" s="848"/>
      <c r="DP24" s="848"/>
      <c r="DQ24" s="848"/>
      <c r="DR24" s="848"/>
      <c r="DS24" s="848"/>
      <c r="DT24" s="848"/>
      <c r="DU24" s="848"/>
      <c r="DV24" s="848"/>
      <c r="DW24" s="848"/>
      <c r="DX24" s="848"/>
      <c r="DY24" s="848"/>
    </row>
    <row r="25" ht="15" spans="1:129">
      <c r="A25" s="839" t="s">
        <v>259</v>
      </c>
      <c r="B25" s="840"/>
      <c r="C25" s="841"/>
      <c r="D25" s="842"/>
      <c r="E25" s="842"/>
      <c r="F25" s="842"/>
      <c r="G25" s="839"/>
      <c r="H25" s="839"/>
      <c r="I25" s="867"/>
      <c r="J25" s="868"/>
      <c r="K25" s="868"/>
      <c r="L25" s="868"/>
      <c r="M25" s="868"/>
      <c r="N25" s="868"/>
      <c r="O25" s="868"/>
      <c r="P25" s="868"/>
      <c r="Q25" s="868"/>
      <c r="R25" s="868"/>
      <c r="S25" s="868"/>
      <c r="T25" s="868"/>
      <c r="U25" s="868"/>
      <c r="V25" s="868"/>
      <c r="W25" s="868"/>
      <c r="X25" s="868"/>
      <c r="Y25" s="868"/>
      <c r="Z25" s="868"/>
      <c r="AA25" s="868"/>
      <c r="AB25" s="868"/>
      <c r="AC25" s="868"/>
      <c r="AD25" s="868"/>
      <c r="AE25" s="868"/>
      <c r="AF25" s="868"/>
      <c r="AG25" s="868"/>
      <c r="AH25" s="868"/>
      <c r="AI25" s="868"/>
      <c r="AJ25" s="868"/>
      <c r="AK25" s="868"/>
      <c r="AL25" s="868"/>
      <c r="AM25" s="868"/>
      <c r="AN25" s="868"/>
      <c r="AO25" s="868"/>
      <c r="AP25" s="868"/>
      <c r="AQ25" s="868"/>
      <c r="AR25" s="868"/>
      <c r="AS25" s="868"/>
      <c r="AT25" s="868"/>
      <c r="AU25" s="868"/>
      <c r="AV25" s="868"/>
      <c r="AW25" s="868"/>
      <c r="AX25" s="868"/>
      <c r="AY25" s="868"/>
      <c r="AZ25" s="868"/>
      <c r="BA25" s="868"/>
      <c r="BB25" s="868"/>
      <c r="BC25" s="868"/>
      <c r="BD25" s="868"/>
      <c r="BE25" s="868"/>
      <c r="BF25" s="868"/>
      <c r="BG25" s="868"/>
      <c r="BH25" s="868"/>
      <c r="BI25" s="868"/>
      <c r="BJ25" s="868"/>
      <c r="BK25" s="868"/>
      <c r="BL25" s="868"/>
      <c r="BM25" s="868"/>
      <c r="BN25" s="868"/>
      <c r="BO25" s="868"/>
      <c r="BP25" s="868"/>
      <c r="BQ25" s="868"/>
      <c r="BR25" s="868"/>
      <c r="BS25" s="868"/>
      <c r="BT25" s="868"/>
      <c r="BU25" s="868"/>
      <c r="BV25" s="868"/>
      <c r="BW25" s="868"/>
      <c r="BX25" s="868"/>
      <c r="BY25" s="868"/>
      <c r="BZ25" s="868"/>
      <c r="CA25" s="868"/>
      <c r="CB25" s="868"/>
      <c r="CC25" s="868"/>
      <c r="CD25" s="868"/>
      <c r="CE25" s="868"/>
      <c r="CF25" s="868"/>
      <c r="CG25" s="868"/>
      <c r="CH25" s="868"/>
      <c r="CI25" s="868"/>
      <c r="CJ25" s="868"/>
      <c r="CK25" s="868"/>
      <c r="CL25" s="868"/>
      <c r="CM25" s="868"/>
      <c r="CN25" s="868"/>
      <c r="CO25" s="868"/>
      <c r="CP25" s="868"/>
      <c r="CQ25" s="868"/>
      <c r="CR25" s="868"/>
      <c r="CS25" s="868"/>
      <c r="CT25" s="868"/>
      <c r="CU25" s="868"/>
      <c r="CV25" s="868"/>
      <c r="CW25" s="868"/>
      <c r="CX25" s="868"/>
      <c r="CY25" s="868"/>
      <c r="CZ25" s="868"/>
      <c r="DA25" s="868"/>
      <c r="DB25" s="868"/>
      <c r="DC25" s="868"/>
      <c r="DD25" s="868"/>
      <c r="DE25" s="868"/>
      <c r="DF25" s="868"/>
      <c r="DG25" s="868"/>
      <c r="DH25" s="868"/>
      <c r="DI25" s="868"/>
      <c r="DJ25" s="868"/>
      <c r="DK25" s="868"/>
      <c r="DL25" s="868"/>
      <c r="DM25" s="868"/>
      <c r="DN25" s="868"/>
      <c r="DO25" s="868"/>
      <c r="DP25" s="868"/>
      <c r="DQ25" s="868"/>
      <c r="DR25" s="868"/>
      <c r="DS25" s="868"/>
      <c r="DT25" s="868"/>
      <c r="DU25" s="868"/>
      <c r="DV25" s="868"/>
      <c r="DW25" s="868"/>
      <c r="DX25" s="868"/>
      <c r="DY25" s="868"/>
    </row>
    <row r="26" ht="15" spans="1:129">
      <c r="A26" s="843" t="s">
        <v>2603</v>
      </c>
      <c r="B26" s="843"/>
      <c r="C26" s="843"/>
      <c r="D26" s="843"/>
      <c r="E26" s="843"/>
      <c r="F26" s="843"/>
      <c r="G26" s="843"/>
      <c r="H26" s="843"/>
      <c r="I26" s="843"/>
      <c r="J26" s="868"/>
      <c r="K26" s="868"/>
      <c r="L26" s="868"/>
      <c r="M26" s="868"/>
      <c r="N26" s="868"/>
      <c r="O26" s="868"/>
      <c r="P26" s="868"/>
      <c r="Q26" s="868"/>
      <c r="R26" s="868"/>
      <c r="S26" s="868"/>
      <c r="T26" s="868"/>
      <c r="U26" s="868"/>
      <c r="V26" s="868"/>
      <c r="W26" s="868"/>
      <c r="X26" s="868"/>
      <c r="Y26" s="868"/>
      <c r="Z26" s="868"/>
      <c r="AA26" s="868"/>
      <c r="AB26" s="868"/>
      <c r="AC26" s="868"/>
      <c r="AD26" s="868"/>
      <c r="AE26" s="868"/>
      <c r="AF26" s="868"/>
      <c r="AG26" s="868"/>
      <c r="AH26" s="868"/>
      <c r="AI26" s="868"/>
      <c r="AJ26" s="868"/>
      <c r="AK26" s="868"/>
      <c r="AL26" s="868"/>
      <c r="AM26" s="868"/>
      <c r="AN26" s="868"/>
      <c r="AO26" s="868"/>
      <c r="AP26" s="868"/>
      <c r="AQ26" s="868"/>
      <c r="AR26" s="868"/>
      <c r="AS26" s="868"/>
      <c r="AT26" s="868"/>
      <c r="AU26" s="868"/>
      <c r="AV26" s="868"/>
      <c r="AW26" s="868"/>
      <c r="AX26" s="868"/>
      <c r="AY26" s="868"/>
      <c r="AZ26" s="868"/>
      <c r="BA26" s="868"/>
      <c r="BB26" s="868"/>
      <c r="BC26" s="868"/>
      <c r="BD26" s="868"/>
      <c r="BE26" s="868"/>
      <c r="BF26" s="868"/>
      <c r="BG26" s="868"/>
      <c r="BH26" s="868"/>
      <c r="BI26" s="868"/>
      <c r="BJ26" s="868"/>
      <c r="BK26" s="868"/>
      <c r="BL26" s="868"/>
      <c r="BM26" s="868"/>
      <c r="BN26" s="868"/>
      <c r="BO26" s="868"/>
      <c r="BP26" s="868"/>
      <c r="BQ26" s="868"/>
      <c r="BR26" s="868"/>
      <c r="BS26" s="868"/>
      <c r="BT26" s="868"/>
      <c r="BU26" s="868"/>
      <c r="BV26" s="868"/>
      <c r="BW26" s="868"/>
      <c r="BX26" s="868"/>
      <c r="BY26" s="868"/>
      <c r="BZ26" s="868"/>
      <c r="CA26" s="868"/>
      <c r="CB26" s="868"/>
      <c r="CC26" s="868"/>
      <c r="CD26" s="868"/>
      <c r="CE26" s="868"/>
      <c r="CF26" s="868"/>
      <c r="CG26" s="868"/>
      <c r="CH26" s="868"/>
      <c r="CI26" s="868"/>
      <c r="CJ26" s="868"/>
      <c r="CK26" s="868"/>
      <c r="CL26" s="868"/>
      <c r="CM26" s="868"/>
      <c r="CN26" s="868"/>
      <c r="CO26" s="868"/>
      <c r="CP26" s="868"/>
      <c r="CQ26" s="868"/>
      <c r="CR26" s="868"/>
      <c r="CS26" s="868"/>
      <c r="CT26" s="868"/>
      <c r="CU26" s="868"/>
      <c r="CV26" s="868"/>
      <c r="CW26" s="868"/>
      <c r="CX26" s="868"/>
      <c r="CY26" s="868"/>
      <c r="CZ26" s="868"/>
      <c r="DA26" s="868"/>
      <c r="DB26" s="868"/>
      <c r="DC26" s="868"/>
      <c r="DD26" s="868"/>
      <c r="DE26" s="868"/>
      <c r="DF26" s="868"/>
      <c r="DG26" s="868"/>
      <c r="DH26" s="868"/>
      <c r="DI26" s="868"/>
      <c r="DJ26" s="868"/>
      <c r="DK26" s="868"/>
      <c r="DL26" s="868"/>
      <c r="DM26" s="868"/>
      <c r="DN26" s="868"/>
      <c r="DO26" s="868"/>
      <c r="DP26" s="868"/>
      <c r="DQ26" s="868"/>
      <c r="DR26" s="868"/>
      <c r="DS26" s="868"/>
      <c r="DT26" s="868"/>
      <c r="DU26" s="868"/>
      <c r="DV26" s="868"/>
      <c r="DW26" s="868"/>
      <c r="DX26" s="868"/>
      <c r="DY26" s="868"/>
    </row>
    <row r="27" ht="15" spans="1:129">
      <c r="A27" s="844" t="s">
        <v>2604</v>
      </c>
      <c r="B27" s="844"/>
      <c r="C27" s="844"/>
      <c r="D27" s="844"/>
      <c r="E27" s="844"/>
      <c r="F27" s="844"/>
      <c r="G27" s="844"/>
      <c r="H27" s="844"/>
      <c r="I27" s="844"/>
      <c r="J27" s="868"/>
      <c r="K27" s="868"/>
      <c r="L27" s="868"/>
      <c r="M27" s="868"/>
      <c r="N27" s="868"/>
      <c r="O27" s="868"/>
      <c r="P27" s="868"/>
      <c r="Q27" s="868"/>
      <c r="R27" s="868"/>
      <c r="S27" s="868"/>
      <c r="T27" s="868"/>
      <c r="U27" s="868"/>
      <c r="V27" s="868"/>
      <c r="W27" s="868"/>
      <c r="X27" s="868"/>
      <c r="Y27" s="868"/>
      <c r="Z27" s="868"/>
      <c r="AA27" s="868"/>
      <c r="AB27" s="868"/>
      <c r="AC27" s="868"/>
      <c r="AD27" s="868"/>
      <c r="AE27" s="868"/>
      <c r="AF27" s="868"/>
      <c r="AG27" s="868"/>
      <c r="AH27" s="868"/>
      <c r="AI27" s="868"/>
      <c r="AJ27" s="868"/>
      <c r="AK27" s="868"/>
      <c r="AL27" s="868"/>
      <c r="AM27" s="868"/>
      <c r="AN27" s="868"/>
      <c r="AO27" s="868"/>
      <c r="AP27" s="868"/>
      <c r="AQ27" s="868"/>
      <c r="AR27" s="868"/>
      <c r="AS27" s="868"/>
      <c r="AT27" s="868"/>
      <c r="AU27" s="868"/>
      <c r="AV27" s="868"/>
      <c r="AW27" s="868"/>
      <c r="AX27" s="868"/>
      <c r="AY27" s="868"/>
      <c r="AZ27" s="868"/>
      <c r="BA27" s="868"/>
      <c r="BB27" s="868"/>
      <c r="BC27" s="868"/>
      <c r="BD27" s="868"/>
      <c r="BE27" s="868"/>
      <c r="BF27" s="868"/>
      <c r="BG27" s="868"/>
      <c r="BH27" s="868"/>
      <c r="BI27" s="868"/>
      <c r="BJ27" s="868"/>
      <c r="BK27" s="868"/>
      <c r="BL27" s="868"/>
      <c r="BM27" s="868"/>
      <c r="BN27" s="868"/>
      <c r="BO27" s="868"/>
      <c r="BP27" s="868"/>
      <c r="BQ27" s="868"/>
      <c r="BR27" s="868"/>
      <c r="BS27" s="868"/>
      <c r="BT27" s="868"/>
      <c r="BU27" s="868"/>
      <c r="BV27" s="868"/>
      <c r="BW27" s="868"/>
      <c r="BX27" s="868"/>
      <c r="BY27" s="868"/>
      <c r="BZ27" s="868"/>
      <c r="CA27" s="868"/>
      <c r="CB27" s="868"/>
      <c r="CC27" s="868"/>
      <c r="CD27" s="868"/>
      <c r="CE27" s="868"/>
      <c r="CF27" s="868"/>
      <c r="CG27" s="868"/>
      <c r="CH27" s="868"/>
      <c r="CI27" s="868"/>
      <c r="CJ27" s="868"/>
      <c r="CK27" s="868"/>
      <c r="CL27" s="868"/>
      <c r="CM27" s="868"/>
      <c r="CN27" s="868"/>
      <c r="CO27" s="868"/>
      <c r="CP27" s="868"/>
      <c r="CQ27" s="868"/>
      <c r="CR27" s="868"/>
      <c r="CS27" s="868"/>
      <c r="CT27" s="868"/>
      <c r="CU27" s="868"/>
      <c r="CV27" s="868"/>
      <c r="CW27" s="868"/>
      <c r="CX27" s="868"/>
      <c r="CY27" s="868"/>
      <c r="CZ27" s="868"/>
      <c r="DA27" s="868"/>
      <c r="DB27" s="868"/>
      <c r="DC27" s="868"/>
      <c r="DD27" s="868"/>
      <c r="DE27" s="868"/>
      <c r="DF27" s="868"/>
      <c r="DG27" s="868"/>
      <c r="DH27" s="868"/>
      <c r="DI27" s="868"/>
      <c r="DJ27" s="868"/>
      <c r="DK27" s="868"/>
      <c r="DL27" s="868"/>
      <c r="DM27" s="868"/>
      <c r="DN27" s="868"/>
      <c r="DO27" s="868"/>
      <c r="DP27" s="868"/>
      <c r="DQ27" s="868"/>
      <c r="DR27" s="868"/>
      <c r="DS27" s="868"/>
      <c r="DT27" s="868"/>
      <c r="DU27" s="868"/>
      <c r="DV27" s="868"/>
      <c r="DW27" s="868"/>
      <c r="DX27" s="868"/>
      <c r="DY27" s="868"/>
    </row>
    <row r="28" ht="15" spans="1:129">
      <c r="A28" s="844" t="s">
        <v>2605</v>
      </c>
      <c r="B28" s="844"/>
      <c r="C28" s="844"/>
      <c r="D28" s="844"/>
      <c r="E28" s="844"/>
      <c r="F28" s="844"/>
      <c r="G28" s="844"/>
      <c r="H28" s="844"/>
      <c r="I28" s="844"/>
      <c r="J28" s="868"/>
      <c r="K28" s="868"/>
      <c r="L28" s="868"/>
      <c r="M28" s="868"/>
      <c r="N28" s="868"/>
      <c r="O28" s="868"/>
      <c r="P28" s="868"/>
      <c r="Q28" s="868"/>
      <c r="R28" s="868"/>
      <c r="S28" s="868"/>
      <c r="T28" s="868"/>
      <c r="U28" s="868"/>
      <c r="V28" s="868"/>
      <c r="W28" s="868"/>
      <c r="X28" s="868"/>
      <c r="Y28" s="868"/>
      <c r="Z28" s="868"/>
      <c r="AA28" s="868"/>
      <c r="AB28" s="868"/>
      <c r="AC28" s="868"/>
      <c r="AD28" s="868"/>
      <c r="AE28" s="868"/>
      <c r="AF28" s="868"/>
      <c r="AG28" s="868"/>
      <c r="AH28" s="868"/>
      <c r="AI28" s="868"/>
      <c r="AJ28" s="868"/>
      <c r="AK28" s="868"/>
      <c r="AL28" s="868"/>
      <c r="AM28" s="868"/>
      <c r="AN28" s="868"/>
      <c r="AO28" s="868"/>
      <c r="AP28" s="868"/>
      <c r="AQ28" s="868"/>
      <c r="AR28" s="868"/>
      <c r="AS28" s="868"/>
      <c r="AT28" s="868"/>
      <c r="AU28" s="868"/>
      <c r="AV28" s="868"/>
      <c r="AW28" s="868"/>
      <c r="AX28" s="868"/>
      <c r="AY28" s="868"/>
      <c r="AZ28" s="868"/>
      <c r="BA28" s="868"/>
      <c r="BB28" s="868"/>
      <c r="BC28" s="868"/>
      <c r="BD28" s="868"/>
      <c r="BE28" s="868"/>
      <c r="BF28" s="868"/>
      <c r="BG28" s="868"/>
      <c r="BH28" s="868"/>
      <c r="BI28" s="868"/>
      <c r="BJ28" s="868"/>
      <c r="BK28" s="868"/>
      <c r="BL28" s="868"/>
      <c r="BM28" s="868"/>
      <c r="BN28" s="868"/>
      <c r="BO28" s="868"/>
      <c r="BP28" s="868"/>
      <c r="BQ28" s="868"/>
      <c r="BR28" s="868"/>
      <c r="BS28" s="868"/>
      <c r="BT28" s="868"/>
      <c r="BU28" s="868"/>
      <c r="BV28" s="868"/>
      <c r="BW28" s="868"/>
      <c r="BX28" s="868"/>
      <c r="BY28" s="868"/>
      <c r="BZ28" s="868"/>
      <c r="CA28" s="868"/>
      <c r="CB28" s="868"/>
      <c r="CC28" s="868"/>
      <c r="CD28" s="868"/>
      <c r="CE28" s="868"/>
      <c r="CF28" s="868"/>
      <c r="CG28" s="868"/>
      <c r="CH28" s="868"/>
      <c r="CI28" s="868"/>
      <c r="CJ28" s="868"/>
      <c r="CK28" s="868"/>
      <c r="CL28" s="868"/>
      <c r="CM28" s="868"/>
      <c r="CN28" s="868"/>
      <c r="CO28" s="868"/>
      <c r="CP28" s="868"/>
      <c r="CQ28" s="868"/>
      <c r="CR28" s="868"/>
      <c r="CS28" s="868"/>
      <c r="CT28" s="868"/>
      <c r="CU28" s="868"/>
      <c r="CV28" s="868"/>
      <c r="CW28" s="868"/>
      <c r="CX28" s="868"/>
      <c r="CY28" s="868"/>
      <c r="CZ28" s="868"/>
      <c r="DA28" s="868"/>
      <c r="DB28" s="868"/>
      <c r="DC28" s="868"/>
      <c r="DD28" s="868"/>
      <c r="DE28" s="868"/>
      <c r="DF28" s="868"/>
      <c r="DG28" s="868"/>
      <c r="DH28" s="868"/>
      <c r="DI28" s="868"/>
      <c r="DJ28" s="868"/>
      <c r="DK28" s="868"/>
      <c r="DL28" s="868"/>
      <c r="DM28" s="868"/>
      <c r="DN28" s="868"/>
      <c r="DO28" s="868"/>
      <c r="DP28" s="868"/>
      <c r="DQ28" s="868"/>
      <c r="DR28" s="868"/>
      <c r="DS28" s="868"/>
      <c r="DT28" s="868"/>
      <c r="DU28" s="868"/>
      <c r="DV28" s="868"/>
      <c r="DW28" s="868"/>
      <c r="DX28" s="868"/>
      <c r="DY28" s="868"/>
    </row>
    <row r="29" ht="25" customHeight="1" spans="1:129">
      <c r="A29" s="844" t="s">
        <v>2606</v>
      </c>
      <c r="B29" s="844"/>
      <c r="C29" s="844"/>
      <c r="D29" s="844"/>
      <c r="E29" s="844"/>
      <c r="F29" s="844"/>
      <c r="G29" s="844"/>
      <c r="H29" s="844"/>
      <c r="I29" s="844"/>
      <c r="J29" s="868"/>
      <c r="K29" s="868"/>
      <c r="L29" s="868"/>
      <c r="M29" s="868"/>
      <c r="N29" s="868"/>
      <c r="O29" s="868"/>
      <c r="P29" s="868"/>
      <c r="Q29" s="868"/>
      <c r="R29" s="868"/>
      <c r="S29" s="868"/>
      <c r="T29" s="868"/>
      <c r="U29" s="868"/>
      <c r="V29" s="868"/>
      <c r="W29" s="868"/>
      <c r="X29" s="868"/>
      <c r="Y29" s="868"/>
      <c r="Z29" s="868"/>
      <c r="AA29" s="868"/>
      <c r="AB29" s="868"/>
      <c r="AC29" s="868"/>
      <c r="AD29" s="868"/>
      <c r="AE29" s="868"/>
      <c r="AF29" s="868"/>
      <c r="AG29" s="868"/>
      <c r="AH29" s="868"/>
      <c r="AI29" s="868"/>
      <c r="AJ29" s="868"/>
      <c r="AK29" s="868"/>
      <c r="AL29" s="868"/>
      <c r="AM29" s="868"/>
      <c r="AN29" s="868"/>
      <c r="AO29" s="868"/>
      <c r="AP29" s="868"/>
      <c r="AQ29" s="868"/>
      <c r="AR29" s="868"/>
      <c r="AS29" s="868"/>
      <c r="AT29" s="868"/>
      <c r="AU29" s="868"/>
      <c r="AV29" s="868"/>
      <c r="AW29" s="868"/>
      <c r="AX29" s="868"/>
      <c r="AY29" s="868"/>
      <c r="AZ29" s="868"/>
      <c r="BA29" s="868"/>
      <c r="BB29" s="868"/>
      <c r="BC29" s="868"/>
      <c r="BD29" s="868"/>
      <c r="BE29" s="868"/>
      <c r="BF29" s="868"/>
      <c r="BG29" s="868"/>
      <c r="BH29" s="868"/>
      <c r="BI29" s="868"/>
      <c r="BJ29" s="868"/>
      <c r="BK29" s="868"/>
      <c r="BL29" s="868"/>
      <c r="BM29" s="868"/>
      <c r="BN29" s="868"/>
      <c r="BO29" s="868"/>
      <c r="BP29" s="868"/>
      <c r="BQ29" s="868"/>
      <c r="BR29" s="868"/>
      <c r="BS29" s="868"/>
      <c r="BT29" s="868"/>
      <c r="BU29" s="868"/>
      <c r="BV29" s="868"/>
      <c r="BW29" s="868"/>
      <c r="BX29" s="868"/>
      <c r="BY29" s="868"/>
      <c r="BZ29" s="868"/>
      <c r="CA29" s="868"/>
      <c r="CB29" s="868"/>
      <c r="CC29" s="868"/>
      <c r="CD29" s="868"/>
      <c r="CE29" s="868"/>
      <c r="CF29" s="868"/>
      <c r="CG29" s="868"/>
      <c r="CH29" s="868"/>
      <c r="CI29" s="868"/>
      <c r="CJ29" s="868"/>
      <c r="CK29" s="868"/>
      <c r="CL29" s="868"/>
      <c r="CM29" s="868"/>
      <c r="CN29" s="868"/>
      <c r="CO29" s="868"/>
      <c r="CP29" s="868"/>
      <c r="CQ29" s="868"/>
      <c r="CR29" s="868"/>
      <c r="CS29" s="868"/>
      <c r="CT29" s="868"/>
      <c r="CU29" s="868"/>
      <c r="CV29" s="868"/>
      <c r="CW29" s="868"/>
      <c r="CX29" s="868"/>
      <c r="CY29" s="868"/>
      <c r="CZ29" s="868"/>
      <c r="DA29" s="868"/>
      <c r="DB29" s="868"/>
      <c r="DC29" s="868"/>
      <c r="DD29" s="868"/>
      <c r="DE29" s="868"/>
      <c r="DF29" s="868"/>
      <c r="DG29" s="868"/>
      <c r="DH29" s="868"/>
      <c r="DI29" s="868"/>
      <c r="DJ29" s="868"/>
      <c r="DK29" s="868"/>
      <c r="DL29" s="868"/>
      <c r="DM29" s="868"/>
      <c r="DN29" s="868"/>
      <c r="DO29" s="868"/>
      <c r="DP29" s="868"/>
      <c r="DQ29" s="868"/>
      <c r="DR29" s="868"/>
      <c r="DS29" s="868"/>
      <c r="DT29" s="868"/>
      <c r="DU29" s="868"/>
      <c r="DV29" s="868"/>
      <c r="DW29" s="868"/>
      <c r="DX29" s="868"/>
      <c r="DY29" s="868"/>
    </row>
    <row r="30" ht="15" spans="1:129">
      <c r="A30" s="844" t="s">
        <v>2607</v>
      </c>
      <c r="B30" s="844"/>
      <c r="C30" s="844"/>
      <c r="D30" s="844"/>
      <c r="E30" s="844"/>
      <c r="F30" s="844"/>
      <c r="G30" s="844"/>
      <c r="H30" s="844"/>
      <c r="I30" s="844"/>
      <c r="J30" s="868"/>
      <c r="K30" s="868"/>
      <c r="L30" s="868"/>
      <c r="M30" s="868"/>
      <c r="N30" s="868"/>
      <c r="O30" s="868"/>
      <c r="P30" s="868"/>
      <c r="Q30" s="868"/>
      <c r="R30" s="868"/>
      <c r="S30" s="868"/>
      <c r="T30" s="868"/>
      <c r="U30" s="868"/>
      <c r="V30" s="868"/>
      <c r="W30" s="868"/>
      <c r="X30" s="868"/>
      <c r="Y30" s="868"/>
      <c r="Z30" s="868"/>
      <c r="AA30" s="868"/>
      <c r="AB30" s="868"/>
      <c r="AC30" s="868"/>
      <c r="AD30" s="868"/>
      <c r="AE30" s="868"/>
      <c r="AF30" s="868"/>
      <c r="AG30" s="868"/>
      <c r="AH30" s="868"/>
      <c r="AI30" s="868"/>
      <c r="AJ30" s="868"/>
      <c r="AK30" s="868"/>
      <c r="AL30" s="868"/>
      <c r="AM30" s="868"/>
      <c r="AN30" s="868"/>
      <c r="AO30" s="868"/>
      <c r="AP30" s="868"/>
      <c r="AQ30" s="868"/>
      <c r="AR30" s="868"/>
      <c r="AS30" s="868"/>
      <c r="AT30" s="868"/>
      <c r="AU30" s="868"/>
      <c r="AV30" s="868"/>
      <c r="AW30" s="868"/>
      <c r="AX30" s="868"/>
      <c r="AY30" s="868"/>
      <c r="AZ30" s="868"/>
      <c r="BA30" s="868"/>
      <c r="BB30" s="868"/>
      <c r="BC30" s="868"/>
      <c r="BD30" s="868"/>
      <c r="BE30" s="868"/>
      <c r="BF30" s="868"/>
      <c r="BG30" s="868"/>
      <c r="BH30" s="868"/>
      <c r="BI30" s="868"/>
      <c r="BJ30" s="868"/>
      <c r="BK30" s="868"/>
      <c r="BL30" s="868"/>
      <c r="BM30" s="868"/>
      <c r="BN30" s="868"/>
      <c r="BO30" s="868"/>
      <c r="BP30" s="868"/>
      <c r="BQ30" s="868"/>
      <c r="BR30" s="868"/>
      <c r="BS30" s="868"/>
      <c r="BT30" s="868"/>
      <c r="BU30" s="868"/>
      <c r="BV30" s="868"/>
      <c r="BW30" s="868"/>
      <c r="BX30" s="868"/>
      <c r="BY30" s="868"/>
      <c r="BZ30" s="868"/>
      <c r="CA30" s="868"/>
      <c r="CB30" s="868"/>
      <c r="CC30" s="868"/>
      <c r="CD30" s="868"/>
      <c r="CE30" s="868"/>
      <c r="CF30" s="868"/>
      <c r="CG30" s="868"/>
      <c r="CH30" s="868"/>
      <c r="CI30" s="868"/>
      <c r="CJ30" s="868"/>
      <c r="CK30" s="868"/>
      <c r="CL30" s="868"/>
      <c r="CM30" s="868"/>
      <c r="CN30" s="868"/>
      <c r="CO30" s="868"/>
      <c r="CP30" s="868"/>
      <c r="CQ30" s="868"/>
      <c r="CR30" s="868"/>
      <c r="CS30" s="868"/>
      <c r="CT30" s="868"/>
      <c r="CU30" s="868"/>
      <c r="CV30" s="868"/>
      <c r="CW30" s="868"/>
      <c r="CX30" s="868"/>
      <c r="CY30" s="868"/>
      <c r="CZ30" s="868"/>
      <c r="DA30" s="868"/>
      <c r="DB30" s="868"/>
      <c r="DC30" s="868"/>
      <c r="DD30" s="868"/>
      <c r="DE30" s="868"/>
      <c r="DF30" s="868"/>
      <c r="DG30" s="868"/>
      <c r="DH30" s="868"/>
      <c r="DI30" s="868"/>
      <c r="DJ30" s="868"/>
      <c r="DK30" s="868"/>
      <c r="DL30" s="868"/>
      <c r="DM30" s="868"/>
      <c r="DN30" s="868"/>
      <c r="DO30" s="868"/>
      <c r="DP30" s="868"/>
      <c r="DQ30" s="868"/>
      <c r="DR30" s="868"/>
      <c r="DS30" s="868"/>
      <c r="DT30" s="868"/>
      <c r="DU30" s="868"/>
      <c r="DV30" s="868"/>
      <c r="DW30" s="868"/>
      <c r="DX30" s="868"/>
      <c r="DY30" s="868"/>
    </row>
    <row r="31" ht="27" customHeight="1" spans="1:129">
      <c r="A31" s="844" t="s">
        <v>2608</v>
      </c>
      <c r="B31" s="844"/>
      <c r="C31" s="844"/>
      <c r="D31" s="844"/>
      <c r="E31" s="844"/>
      <c r="F31" s="844"/>
      <c r="G31" s="844"/>
      <c r="H31" s="844"/>
      <c r="I31" s="844"/>
      <c r="J31" s="868"/>
      <c r="K31" s="868"/>
      <c r="L31" s="868"/>
      <c r="M31" s="868"/>
      <c r="N31" s="868"/>
      <c r="O31" s="868"/>
      <c r="P31" s="868"/>
      <c r="Q31" s="868"/>
      <c r="R31" s="868"/>
      <c r="S31" s="868"/>
      <c r="T31" s="868"/>
      <c r="U31" s="868"/>
      <c r="V31" s="868"/>
      <c r="W31" s="868"/>
      <c r="X31" s="868"/>
      <c r="Y31" s="868"/>
      <c r="Z31" s="868"/>
      <c r="AA31" s="868"/>
      <c r="AB31" s="868"/>
      <c r="AC31" s="868"/>
      <c r="AD31" s="868"/>
      <c r="AE31" s="868"/>
      <c r="AF31" s="868"/>
      <c r="AG31" s="868"/>
      <c r="AH31" s="868"/>
      <c r="AI31" s="868"/>
      <c r="AJ31" s="868"/>
      <c r="AK31" s="868"/>
      <c r="AL31" s="868"/>
      <c r="AM31" s="868"/>
      <c r="AN31" s="868"/>
      <c r="AO31" s="868"/>
      <c r="AP31" s="868"/>
      <c r="AQ31" s="868"/>
      <c r="AR31" s="868"/>
      <c r="AS31" s="868"/>
      <c r="AT31" s="868"/>
      <c r="AU31" s="868"/>
      <c r="AV31" s="868"/>
      <c r="AW31" s="868"/>
      <c r="AX31" s="868"/>
      <c r="AY31" s="868"/>
      <c r="AZ31" s="868"/>
      <c r="BA31" s="868"/>
      <c r="BB31" s="868"/>
      <c r="BC31" s="868"/>
      <c r="BD31" s="868"/>
      <c r="BE31" s="868"/>
      <c r="BF31" s="868"/>
      <c r="BG31" s="868"/>
      <c r="BH31" s="868"/>
      <c r="BI31" s="868"/>
      <c r="BJ31" s="868"/>
      <c r="BK31" s="868"/>
      <c r="BL31" s="868"/>
      <c r="BM31" s="868"/>
      <c r="BN31" s="868"/>
      <c r="BO31" s="868"/>
      <c r="BP31" s="868"/>
      <c r="BQ31" s="868"/>
      <c r="BR31" s="868"/>
      <c r="BS31" s="868"/>
      <c r="BT31" s="868"/>
      <c r="BU31" s="868"/>
      <c r="BV31" s="868"/>
      <c r="BW31" s="868"/>
      <c r="BX31" s="868"/>
      <c r="BY31" s="868"/>
      <c r="BZ31" s="868"/>
      <c r="CA31" s="868"/>
      <c r="CB31" s="868"/>
      <c r="CC31" s="868"/>
      <c r="CD31" s="868"/>
      <c r="CE31" s="868"/>
      <c r="CF31" s="868"/>
      <c r="CG31" s="868"/>
      <c r="CH31" s="868"/>
      <c r="CI31" s="868"/>
      <c r="CJ31" s="868"/>
      <c r="CK31" s="868"/>
      <c r="CL31" s="868"/>
      <c r="CM31" s="868"/>
      <c r="CN31" s="868"/>
      <c r="CO31" s="868"/>
      <c r="CP31" s="868"/>
      <c r="CQ31" s="868"/>
      <c r="CR31" s="868"/>
      <c r="CS31" s="868"/>
      <c r="CT31" s="868"/>
      <c r="CU31" s="868"/>
      <c r="CV31" s="868"/>
      <c r="CW31" s="868"/>
      <c r="CX31" s="868"/>
      <c r="CY31" s="868"/>
      <c r="CZ31" s="868"/>
      <c r="DA31" s="868"/>
      <c r="DB31" s="868"/>
      <c r="DC31" s="868"/>
      <c r="DD31" s="868"/>
      <c r="DE31" s="868"/>
      <c r="DF31" s="868"/>
      <c r="DG31" s="868"/>
      <c r="DH31" s="868"/>
      <c r="DI31" s="868"/>
      <c r="DJ31" s="868"/>
      <c r="DK31" s="868"/>
      <c r="DL31" s="868"/>
      <c r="DM31" s="868"/>
      <c r="DN31" s="868"/>
      <c r="DO31" s="868"/>
      <c r="DP31" s="868"/>
      <c r="DQ31" s="868"/>
      <c r="DR31" s="868"/>
      <c r="DS31" s="868"/>
      <c r="DT31" s="868"/>
      <c r="DU31" s="868"/>
      <c r="DV31" s="868"/>
      <c r="DW31" s="868"/>
      <c r="DX31" s="868"/>
      <c r="DY31" s="868"/>
    </row>
    <row r="32" ht="26" customHeight="1" spans="1:129">
      <c r="A32" s="844" t="s">
        <v>2609</v>
      </c>
      <c r="B32" s="844"/>
      <c r="C32" s="844"/>
      <c r="D32" s="844"/>
      <c r="E32" s="844"/>
      <c r="F32" s="844"/>
      <c r="G32" s="844"/>
      <c r="H32" s="844"/>
      <c r="I32" s="844"/>
      <c r="J32" s="868"/>
      <c r="K32" s="868"/>
      <c r="L32" s="868"/>
      <c r="M32" s="868"/>
      <c r="N32" s="868"/>
      <c r="O32" s="868"/>
      <c r="P32" s="868"/>
      <c r="Q32" s="868"/>
      <c r="R32" s="868"/>
      <c r="S32" s="868"/>
      <c r="T32" s="868"/>
      <c r="U32" s="868"/>
      <c r="V32" s="868"/>
      <c r="W32" s="868"/>
      <c r="X32" s="868"/>
      <c r="Y32" s="868"/>
      <c r="Z32" s="868"/>
      <c r="AA32" s="868"/>
      <c r="AB32" s="868"/>
      <c r="AC32" s="868"/>
      <c r="AD32" s="868"/>
      <c r="AE32" s="868"/>
      <c r="AF32" s="868"/>
      <c r="AG32" s="868"/>
      <c r="AH32" s="868"/>
      <c r="AI32" s="868"/>
      <c r="AJ32" s="868"/>
      <c r="AK32" s="868"/>
      <c r="AL32" s="868"/>
      <c r="AM32" s="868"/>
      <c r="AN32" s="868"/>
      <c r="AO32" s="868"/>
      <c r="AP32" s="868"/>
      <c r="AQ32" s="868"/>
      <c r="AR32" s="868"/>
      <c r="AS32" s="868"/>
      <c r="AT32" s="868"/>
      <c r="AU32" s="868"/>
      <c r="AV32" s="868"/>
      <c r="AW32" s="868"/>
      <c r="AX32" s="868"/>
      <c r="AY32" s="868"/>
      <c r="AZ32" s="868"/>
      <c r="BA32" s="868"/>
      <c r="BB32" s="868"/>
      <c r="BC32" s="868"/>
      <c r="BD32" s="868"/>
      <c r="BE32" s="868"/>
      <c r="BF32" s="868"/>
      <c r="BG32" s="868"/>
      <c r="BH32" s="868"/>
      <c r="BI32" s="868"/>
      <c r="BJ32" s="868"/>
      <c r="BK32" s="868"/>
      <c r="BL32" s="868"/>
      <c r="BM32" s="868"/>
      <c r="BN32" s="868"/>
      <c r="BO32" s="868"/>
      <c r="BP32" s="868"/>
      <c r="BQ32" s="868"/>
      <c r="BR32" s="868"/>
      <c r="BS32" s="868"/>
      <c r="BT32" s="868"/>
      <c r="BU32" s="868"/>
      <c r="BV32" s="868"/>
      <c r="BW32" s="868"/>
      <c r="BX32" s="868"/>
      <c r="BY32" s="868"/>
      <c r="BZ32" s="868"/>
      <c r="CA32" s="868"/>
      <c r="CB32" s="868"/>
      <c r="CC32" s="868"/>
      <c r="CD32" s="868"/>
      <c r="CE32" s="868"/>
      <c r="CF32" s="868"/>
      <c r="CG32" s="868"/>
      <c r="CH32" s="868"/>
      <c r="CI32" s="868"/>
      <c r="CJ32" s="868"/>
      <c r="CK32" s="868"/>
      <c r="CL32" s="868"/>
      <c r="CM32" s="868"/>
      <c r="CN32" s="868"/>
      <c r="CO32" s="868"/>
      <c r="CP32" s="868"/>
      <c r="CQ32" s="868"/>
      <c r="CR32" s="868"/>
      <c r="CS32" s="868"/>
      <c r="CT32" s="868"/>
      <c r="CU32" s="868"/>
      <c r="CV32" s="868"/>
      <c r="CW32" s="868"/>
      <c r="CX32" s="868"/>
      <c r="CY32" s="868"/>
      <c r="CZ32" s="868"/>
      <c r="DA32" s="868"/>
      <c r="DB32" s="868"/>
      <c r="DC32" s="868"/>
      <c r="DD32" s="868"/>
      <c r="DE32" s="868"/>
      <c r="DF32" s="868"/>
      <c r="DG32" s="868"/>
      <c r="DH32" s="868"/>
      <c r="DI32" s="868"/>
      <c r="DJ32" s="868"/>
      <c r="DK32" s="868"/>
      <c r="DL32" s="868"/>
      <c r="DM32" s="868"/>
      <c r="DN32" s="868"/>
      <c r="DO32" s="868"/>
      <c r="DP32" s="868"/>
      <c r="DQ32" s="868"/>
      <c r="DR32" s="868"/>
      <c r="DS32" s="868"/>
      <c r="DT32" s="868"/>
      <c r="DU32" s="868"/>
      <c r="DV32" s="868"/>
      <c r="DW32" s="868"/>
      <c r="DX32" s="868"/>
      <c r="DY32" s="868"/>
    </row>
    <row r="33" ht="15" spans="1:129">
      <c r="A33" s="844" t="s">
        <v>2610</v>
      </c>
      <c r="B33" s="844"/>
      <c r="C33" s="844"/>
      <c r="D33" s="844"/>
      <c r="E33" s="844"/>
      <c r="F33" s="844"/>
      <c r="G33" s="844"/>
      <c r="H33" s="844"/>
      <c r="I33" s="844"/>
      <c r="J33" s="868"/>
      <c r="K33" s="868"/>
      <c r="L33" s="868"/>
      <c r="M33" s="868"/>
      <c r="N33" s="868"/>
      <c r="O33" s="868"/>
      <c r="P33" s="868"/>
      <c r="Q33" s="868"/>
      <c r="R33" s="868"/>
      <c r="S33" s="868"/>
      <c r="T33" s="868"/>
      <c r="U33" s="868"/>
      <c r="V33" s="868"/>
      <c r="W33" s="868"/>
      <c r="X33" s="868"/>
      <c r="Y33" s="868"/>
      <c r="Z33" s="868"/>
      <c r="AA33" s="868"/>
      <c r="AB33" s="868"/>
      <c r="AC33" s="868"/>
      <c r="AD33" s="868"/>
      <c r="AE33" s="868"/>
      <c r="AF33" s="868"/>
      <c r="AG33" s="868"/>
      <c r="AH33" s="868"/>
      <c r="AI33" s="868"/>
      <c r="AJ33" s="868"/>
      <c r="AK33" s="868"/>
      <c r="AL33" s="868"/>
      <c r="AM33" s="868"/>
      <c r="AN33" s="868"/>
      <c r="AO33" s="868"/>
      <c r="AP33" s="868"/>
      <c r="AQ33" s="868"/>
      <c r="AR33" s="868"/>
      <c r="AS33" s="868"/>
      <c r="AT33" s="868"/>
      <c r="AU33" s="868"/>
      <c r="AV33" s="868"/>
      <c r="AW33" s="868"/>
      <c r="AX33" s="868"/>
      <c r="AY33" s="868"/>
      <c r="AZ33" s="868"/>
      <c r="BA33" s="868"/>
      <c r="BB33" s="868"/>
      <c r="BC33" s="868"/>
      <c r="BD33" s="868"/>
      <c r="BE33" s="868"/>
      <c r="BF33" s="868"/>
      <c r="BG33" s="868"/>
      <c r="BH33" s="868"/>
      <c r="BI33" s="868"/>
      <c r="BJ33" s="868"/>
      <c r="BK33" s="868"/>
      <c r="BL33" s="868"/>
      <c r="BM33" s="868"/>
      <c r="BN33" s="868"/>
      <c r="BO33" s="868"/>
      <c r="BP33" s="868"/>
      <c r="BQ33" s="868"/>
      <c r="BR33" s="868"/>
      <c r="BS33" s="868"/>
      <c r="BT33" s="868"/>
      <c r="BU33" s="868"/>
      <c r="BV33" s="868"/>
      <c r="BW33" s="868"/>
      <c r="BX33" s="868"/>
      <c r="BY33" s="868"/>
      <c r="BZ33" s="868"/>
      <c r="CA33" s="868"/>
      <c r="CB33" s="868"/>
      <c r="CC33" s="868"/>
      <c r="CD33" s="868"/>
      <c r="CE33" s="868"/>
      <c r="CF33" s="868"/>
      <c r="CG33" s="868"/>
      <c r="CH33" s="868"/>
      <c r="CI33" s="868"/>
      <c r="CJ33" s="868"/>
      <c r="CK33" s="868"/>
      <c r="CL33" s="868"/>
      <c r="CM33" s="868"/>
      <c r="CN33" s="868"/>
      <c r="CO33" s="868"/>
      <c r="CP33" s="868"/>
      <c r="CQ33" s="868"/>
      <c r="CR33" s="868"/>
      <c r="CS33" s="868"/>
      <c r="CT33" s="868"/>
      <c r="CU33" s="868"/>
      <c r="CV33" s="868"/>
      <c r="CW33" s="868"/>
      <c r="CX33" s="868"/>
      <c r="CY33" s="868"/>
      <c r="CZ33" s="868"/>
      <c r="DA33" s="868"/>
      <c r="DB33" s="868"/>
      <c r="DC33" s="868"/>
      <c r="DD33" s="868"/>
      <c r="DE33" s="868"/>
      <c r="DF33" s="868"/>
      <c r="DG33" s="868"/>
      <c r="DH33" s="868"/>
      <c r="DI33" s="868"/>
      <c r="DJ33" s="868"/>
      <c r="DK33" s="868"/>
      <c r="DL33" s="868"/>
      <c r="DM33" s="868"/>
      <c r="DN33" s="868"/>
      <c r="DO33" s="868"/>
      <c r="DP33" s="868"/>
      <c r="DQ33" s="868"/>
      <c r="DR33" s="868"/>
      <c r="DS33" s="868"/>
      <c r="DT33" s="868"/>
      <c r="DU33" s="868"/>
      <c r="DV33" s="868"/>
      <c r="DW33" s="868"/>
      <c r="DX33" s="868"/>
      <c r="DY33" s="868"/>
    </row>
    <row r="34" ht="15" spans="1:129">
      <c r="A34" s="844" t="s">
        <v>2611</v>
      </c>
      <c r="B34" s="844"/>
      <c r="C34" s="844"/>
      <c r="D34" s="844"/>
      <c r="E34" s="844"/>
      <c r="F34" s="844"/>
      <c r="G34" s="844"/>
      <c r="H34" s="844"/>
      <c r="I34" s="844"/>
      <c r="J34" s="868"/>
      <c r="K34" s="868"/>
      <c r="L34" s="868"/>
      <c r="M34" s="868"/>
      <c r="N34" s="868"/>
      <c r="O34" s="868"/>
      <c r="P34" s="868"/>
      <c r="Q34" s="868"/>
      <c r="R34" s="868"/>
      <c r="S34" s="868"/>
      <c r="T34" s="868"/>
      <c r="U34" s="868"/>
      <c r="V34" s="868"/>
      <c r="W34" s="868"/>
      <c r="X34" s="868"/>
      <c r="Y34" s="868"/>
      <c r="Z34" s="868"/>
      <c r="AA34" s="868"/>
      <c r="AB34" s="868"/>
      <c r="AC34" s="868"/>
      <c r="AD34" s="868"/>
      <c r="AE34" s="868"/>
      <c r="AF34" s="868"/>
      <c r="AG34" s="868"/>
      <c r="AH34" s="868"/>
      <c r="AI34" s="868"/>
      <c r="AJ34" s="868"/>
      <c r="AK34" s="868"/>
      <c r="AL34" s="868"/>
      <c r="AM34" s="868"/>
      <c r="AN34" s="868"/>
      <c r="AO34" s="868"/>
      <c r="AP34" s="868"/>
      <c r="AQ34" s="868"/>
      <c r="AR34" s="868"/>
      <c r="AS34" s="868"/>
      <c r="AT34" s="868"/>
      <c r="AU34" s="868"/>
      <c r="AV34" s="868"/>
      <c r="AW34" s="868"/>
      <c r="AX34" s="868"/>
      <c r="AY34" s="868"/>
      <c r="AZ34" s="868"/>
      <c r="BA34" s="868"/>
      <c r="BB34" s="868"/>
      <c r="BC34" s="868"/>
      <c r="BD34" s="868"/>
      <c r="BE34" s="868"/>
      <c r="BF34" s="868"/>
      <c r="BG34" s="868"/>
      <c r="BH34" s="868"/>
      <c r="BI34" s="868"/>
      <c r="BJ34" s="868"/>
      <c r="BK34" s="868"/>
      <c r="BL34" s="868"/>
      <c r="BM34" s="868"/>
      <c r="BN34" s="868"/>
      <c r="BO34" s="868"/>
      <c r="BP34" s="868"/>
      <c r="BQ34" s="868"/>
      <c r="BR34" s="868"/>
      <c r="BS34" s="868"/>
      <c r="BT34" s="868"/>
      <c r="BU34" s="868"/>
      <c r="BV34" s="868"/>
      <c r="BW34" s="868"/>
      <c r="BX34" s="868"/>
      <c r="BY34" s="868"/>
      <c r="BZ34" s="868"/>
      <c r="CA34" s="868"/>
      <c r="CB34" s="868"/>
      <c r="CC34" s="868"/>
      <c r="CD34" s="868"/>
      <c r="CE34" s="868"/>
      <c r="CF34" s="868"/>
      <c r="CG34" s="868"/>
      <c r="CH34" s="868"/>
      <c r="CI34" s="868"/>
      <c r="CJ34" s="868"/>
      <c r="CK34" s="868"/>
      <c r="CL34" s="868"/>
      <c r="CM34" s="868"/>
      <c r="CN34" s="868"/>
      <c r="CO34" s="868"/>
      <c r="CP34" s="868"/>
      <c r="CQ34" s="868"/>
      <c r="CR34" s="868"/>
      <c r="CS34" s="868"/>
      <c r="CT34" s="868"/>
      <c r="CU34" s="868"/>
      <c r="CV34" s="868"/>
      <c r="CW34" s="868"/>
      <c r="CX34" s="868"/>
      <c r="CY34" s="868"/>
      <c r="CZ34" s="868"/>
      <c r="DA34" s="868"/>
      <c r="DB34" s="868"/>
      <c r="DC34" s="868"/>
      <c r="DD34" s="868"/>
      <c r="DE34" s="868"/>
      <c r="DF34" s="868"/>
      <c r="DG34" s="868"/>
      <c r="DH34" s="868"/>
      <c r="DI34" s="868"/>
      <c r="DJ34" s="868"/>
      <c r="DK34" s="868"/>
      <c r="DL34" s="868"/>
      <c r="DM34" s="868"/>
      <c r="DN34" s="868"/>
      <c r="DO34" s="868"/>
      <c r="DP34" s="868"/>
      <c r="DQ34" s="868"/>
      <c r="DR34" s="868"/>
      <c r="DS34" s="868"/>
      <c r="DT34" s="868"/>
      <c r="DU34" s="868"/>
      <c r="DV34" s="868"/>
      <c r="DW34" s="868"/>
      <c r="DX34" s="868"/>
      <c r="DY34" s="868"/>
    </row>
    <row r="35" ht="15" spans="1:129">
      <c r="A35" s="844" t="s">
        <v>2612</v>
      </c>
      <c r="B35" s="844"/>
      <c r="C35" s="844"/>
      <c r="D35" s="844"/>
      <c r="E35" s="844"/>
      <c r="F35" s="844"/>
      <c r="G35" s="844"/>
      <c r="H35" s="844"/>
      <c r="I35" s="844"/>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8"/>
      <c r="AY35" s="868"/>
      <c r="AZ35" s="868"/>
      <c r="BA35" s="868"/>
      <c r="BB35" s="868"/>
      <c r="BC35" s="868"/>
      <c r="BD35" s="868"/>
      <c r="BE35" s="868"/>
      <c r="BF35" s="868"/>
      <c r="BG35" s="868"/>
      <c r="BH35" s="868"/>
      <c r="BI35" s="868"/>
      <c r="BJ35" s="868"/>
      <c r="BK35" s="868"/>
      <c r="BL35" s="868"/>
      <c r="BM35" s="868"/>
      <c r="BN35" s="868"/>
      <c r="BO35" s="868"/>
      <c r="BP35" s="868"/>
      <c r="BQ35" s="868"/>
      <c r="BR35" s="868"/>
      <c r="BS35" s="868"/>
      <c r="BT35" s="868"/>
      <c r="BU35" s="868"/>
      <c r="BV35" s="868"/>
      <c r="BW35" s="868"/>
      <c r="BX35" s="868"/>
      <c r="BY35" s="868"/>
      <c r="BZ35" s="868"/>
      <c r="CA35" s="868"/>
      <c r="CB35" s="868"/>
      <c r="CC35" s="868"/>
      <c r="CD35" s="868"/>
      <c r="CE35" s="868"/>
      <c r="CF35" s="868"/>
      <c r="CG35" s="868"/>
      <c r="CH35" s="868"/>
      <c r="CI35" s="868"/>
      <c r="CJ35" s="868"/>
      <c r="CK35" s="868"/>
      <c r="CL35" s="868"/>
      <c r="CM35" s="868"/>
      <c r="CN35" s="868"/>
      <c r="CO35" s="868"/>
      <c r="CP35" s="868"/>
      <c r="CQ35" s="868"/>
      <c r="CR35" s="868"/>
      <c r="CS35" s="868"/>
      <c r="CT35" s="868"/>
      <c r="CU35" s="868"/>
      <c r="CV35" s="868"/>
      <c r="CW35" s="868"/>
      <c r="CX35" s="868"/>
      <c r="CY35" s="868"/>
      <c r="CZ35" s="868"/>
      <c r="DA35" s="868"/>
      <c r="DB35" s="868"/>
      <c r="DC35" s="868"/>
      <c r="DD35" s="868"/>
      <c r="DE35" s="868"/>
      <c r="DF35" s="868"/>
      <c r="DG35" s="868"/>
      <c r="DH35" s="868"/>
      <c r="DI35" s="868"/>
      <c r="DJ35" s="868"/>
      <c r="DK35" s="868"/>
      <c r="DL35" s="868"/>
      <c r="DM35" s="868"/>
      <c r="DN35" s="868"/>
      <c r="DO35" s="868"/>
      <c r="DP35" s="868"/>
      <c r="DQ35" s="868"/>
      <c r="DR35" s="868"/>
      <c r="DS35" s="868"/>
      <c r="DT35" s="868"/>
      <c r="DU35" s="868"/>
      <c r="DV35" s="868"/>
      <c r="DW35" s="868"/>
      <c r="DX35" s="868"/>
      <c r="DY35" s="868"/>
    </row>
    <row r="36" ht="15" spans="1:129">
      <c r="A36" s="845" t="s">
        <v>2613</v>
      </c>
      <c r="B36" s="845"/>
      <c r="C36" s="845"/>
      <c r="D36" s="845"/>
      <c r="E36" s="845"/>
      <c r="F36" s="845"/>
      <c r="G36" s="845"/>
      <c r="H36" s="845"/>
      <c r="I36" s="845"/>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8"/>
      <c r="AY36" s="868"/>
      <c r="AZ36" s="868"/>
      <c r="BA36" s="868"/>
      <c r="BB36" s="868"/>
      <c r="BC36" s="868"/>
      <c r="BD36" s="868"/>
      <c r="BE36" s="868"/>
      <c r="BF36" s="868"/>
      <c r="BG36" s="868"/>
      <c r="BH36" s="868"/>
      <c r="BI36" s="868"/>
      <c r="BJ36" s="868"/>
      <c r="BK36" s="868"/>
      <c r="BL36" s="868"/>
      <c r="BM36" s="868"/>
      <c r="BN36" s="868"/>
      <c r="BO36" s="868"/>
      <c r="BP36" s="868"/>
      <c r="BQ36" s="868"/>
      <c r="BR36" s="868"/>
      <c r="BS36" s="868"/>
      <c r="BT36" s="868"/>
      <c r="BU36" s="868"/>
      <c r="BV36" s="868"/>
      <c r="BW36" s="868"/>
      <c r="BX36" s="868"/>
      <c r="BY36" s="868"/>
      <c r="BZ36" s="868"/>
      <c r="CA36" s="868"/>
      <c r="CB36" s="868"/>
      <c r="CC36" s="868"/>
      <c r="CD36" s="868"/>
      <c r="CE36" s="868"/>
      <c r="CF36" s="868"/>
      <c r="CG36" s="868"/>
      <c r="CH36" s="868"/>
      <c r="CI36" s="868"/>
      <c r="CJ36" s="868"/>
      <c r="CK36" s="868"/>
      <c r="CL36" s="868"/>
      <c r="CM36" s="868"/>
      <c r="CN36" s="868"/>
      <c r="CO36" s="868"/>
      <c r="CP36" s="868"/>
      <c r="CQ36" s="868"/>
      <c r="CR36" s="868"/>
      <c r="CS36" s="868"/>
      <c r="CT36" s="868"/>
      <c r="CU36" s="868"/>
      <c r="CV36" s="868"/>
      <c r="CW36" s="868"/>
      <c r="CX36" s="868"/>
      <c r="CY36" s="868"/>
      <c r="CZ36" s="868"/>
      <c r="DA36" s="868"/>
      <c r="DB36" s="868"/>
      <c r="DC36" s="868"/>
      <c r="DD36" s="868"/>
      <c r="DE36" s="868"/>
      <c r="DF36" s="868"/>
      <c r="DG36" s="868"/>
      <c r="DH36" s="868"/>
      <c r="DI36" s="868"/>
      <c r="DJ36" s="868"/>
      <c r="DK36" s="868"/>
      <c r="DL36" s="868"/>
      <c r="DM36" s="868"/>
      <c r="DN36" s="868"/>
      <c r="DO36" s="868"/>
      <c r="DP36" s="868"/>
      <c r="DQ36" s="868"/>
      <c r="DR36" s="868"/>
      <c r="DS36" s="868"/>
      <c r="DT36" s="868"/>
      <c r="DU36" s="868"/>
      <c r="DV36" s="868"/>
      <c r="DW36" s="868"/>
      <c r="DX36" s="868"/>
      <c r="DY36" s="868"/>
    </row>
    <row r="37" spans="1:129">
      <c r="A37" s="846" t="s">
        <v>2614</v>
      </c>
      <c r="B37" s="846"/>
      <c r="C37" s="846"/>
      <c r="D37" s="846"/>
      <c r="E37" s="846"/>
      <c r="F37" s="846"/>
      <c r="G37" s="846"/>
      <c r="H37" s="846"/>
      <c r="I37" s="846"/>
      <c r="J37" s="846"/>
      <c r="K37" s="846"/>
      <c r="L37" s="846"/>
      <c r="M37" s="846"/>
      <c r="N37" s="846"/>
      <c r="O37" s="848"/>
      <c r="P37" s="848"/>
      <c r="Q37" s="848"/>
      <c r="R37" s="848"/>
      <c r="S37" s="848"/>
      <c r="T37" s="848"/>
      <c r="U37" s="848"/>
      <c r="V37" s="848"/>
      <c r="W37" s="848"/>
      <c r="X37" s="848"/>
      <c r="Y37" s="848"/>
      <c r="Z37" s="848"/>
      <c r="AA37" s="848"/>
      <c r="AB37" s="848"/>
      <c r="AC37" s="848"/>
      <c r="AD37" s="848"/>
      <c r="AE37" s="848"/>
      <c r="AF37" s="848"/>
      <c r="AG37" s="848"/>
      <c r="AH37" s="848"/>
      <c r="AI37" s="848"/>
      <c r="AJ37" s="848"/>
      <c r="AK37" s="848"/>
      <c r="AL37" s="848"/>
      <c r="AM37" s="848"/>
      <c r="AN37" s="848"/>
      <c r="AO37" s="848"/>
      <c r="AP37" s="848"/>
      <c r="AQ37" s="848"/>
      <c r="AR37" s="848"/>
      <c r="AS37" s="848"/>
      <c r="AT37" s="848"/>
      <c r="AU37" s="848"/>
      <c r="AV37" s="848"/>
      <c r="AW37" s="848"/>
      <c r="AX37" s="848"/>
      <c r="AY37" s="848"/>
      <c r="AZ37" s="848"/>
      <c r="BA37" s="848"/>
      <c r="BB37" s="848"/>
      <c r="BC37" s="848"/>
      <c r="BD37" s="848"/>
      <c r="BE37" s="848"/>
      <c r="BF37" s="848"/>
      <c r="BG37" s="848"/>
      <c r="BH37" s="848"/>
      <c r="BI37" s="848"/>
      <c r="BJ37" s="848"/>
      <c r="BK37" s="848"/>
      <c r="BL37" s="848"/>
      <c r="BM37" s="848"/>
      <c r="BN37" s="848"/>
      <c r="BO37" s="848"/>
      <c r="BP37" s="848"/>
      <c r="BQ37" s="848"/>
      <c r="BR37" s="848"/>
      <c r="BS37" s="848"/>
      <c r="BT37" s="848"/>
      <c r="BU37" s="848"/>
      <c r="BV37" s="848"/>
      <c r="BW37" s="848"/>
      <c r="BX37" s="848"/>
      <c r="BY37" s="848"/>
      <c r="BZ37" s="848"/>
      <c r="CA37" s="848"/>
      <c r="CB37" s="848"/>
      <c r="CC37" s="848"/>
      <c r="CD37" s="848"/>
      <c r="CE37" s="848"/>
      <c r="CF37" s="848"/>
      <c r="CG37" s="848"/>
      <c r="CH37" s="848"/>
      <c r="CI37" s="848"/>
      <c r="CJ37" s="848"/>
      <c r="CK37" s="848"/>
      <c r="CL37" s="848"/>
      <c r="CM37" s="848"/>
      <c r="CN37" s="848"/>
      <c r="CO37" s="848"/>
      <c r="CP37" s="848"/>
      <c r="CQ37" s="848"/>
      <c r="CR37" s="848"/>
      <c r="CS37" s="848"/>
      <c r="CT37" s="848"/>
      <c r="CU37" s="848"/>
      <c r="CV37" s="848"/>
      <c r="CW37" s="848"/>
      <c r="CX37" s="848"/>
      <c r="CY37" s="848"/>
      <c r="CZ37" s="848"/>
      <c r="DA37" s="848"/>
      <c r="DB37" s="848"/>
      <c r="DC37" s="848"/>
      <c r="DD37" s="848"/>
      <c r="DE37" s="848"/>
      <c r="DF37" s="848"/>
      <c r="DG37" s="848"/>
      <c r="DH37" s="848"/>
      <c r="DI37" s="848"/>
      <c r="DJ37" s="848"/>
      <c r="DK37" s="848"/>
      <c r="DL37" s="848"/>
      <c r="DM37" s="848"/>
      <c r="DN37" s="848"/>
      <c r="DO37" s="848"/>
      <c r="DP37" s="848"/>
      <c r="DQ37" s="848"/>
      <c r="DR37" s="848"/>
      <c r="DS37" s="848"/>
      <c r="DT37" s="848"/>
      <c r="DU37" s="848"/>
      <c r="DV37" s="848"/>
      <c r="DW37" s="848"/>
      <c r="DX37" s="848"/>
      <c r="DY37" s="848"/>
    </row>
    <row r="38" spans="1:129">
      <c r="A38" s="847" t="s">
        <v>2626</v>
      </c>
      <c r="B38" s="847"/>
      <c r="C38" s="847"/>
      <c r="D38" s="847"/>
      <c r="E38" s="847"/>
      <c r="F38" s="847"/>
      <c r="G38" s="847"/>
      <c r="H38" s="847"/>
      <c r="I38" s="847"/>
      <c r="J38" s="847"/>
      <c r="K38" s="847"/>
      <c r="L38" s="847"/>
      <c r="M38" s="847"/>
      <c r="N38" s="847"/>
      <c r="O38" s="848"/>
      <c r="P38" s="848"/>
      <c r="Q38" s="848"/>
      <c r="R38" s="848"/>
      <c r="S38" s="848"/>
      <c r="T38" s="848"/>
      <c r="U38" s="848"/>
      <c r="V38" s="848"/>
      <c r="W38" s="848"/>
      <c r="X38" s="848"/>
      <c r="Y38" s="848"/>
      <c r="Z38" s="848"/>
      <c r="AA38" s="848"/>
      <c r="AB38" s="848"/>
      <c r="AC38" s="848"/>
      <c r="AD38" s="848"/>
      <c r="AE38" s="848"/>
      <c r="AF38" s="848"/>
      <c r="AG38" s="848"/>
      <c r="AH38" s="848"/>
      <c r="AI38" s="848"/>
      <c r="AJ38" s="848"/>
      <c r="AK38" s="848"/>
      <c r="AL38" s="848"/>
      <c r="AM38" s="848"/>
      <c r="AN38" s="848"/>
      <c r="AO38" s="848"/>
      <c r="AP38" s="848"/>
      <c r="AQ38" s="848"/>
      <c r="AR38" s="848"/>
      <c r="AS38" s="848"/>
      <c r="AT38" s="848"/>
      <c r="AU38" s="848"/>
      <c r="AV38" s="848"/>
      <c r="AW38" s="848"/>
      <c r="AX38" s="848"/>
      <c r="AY38" s="848"/>
      <c r="AZ38" s="848"/>
      <c r="BA38" s="848"/>
      <c r="BB38" s="848"/>
      <c r="BC38" s="848"/>
      <c r="BD38" s="848"/>
      <c r="BE38" s="848"/>
      <c r="BF38" s="848"/>
      <c r="BG38" s="848"/>
      <c r="BH38" s="848"/>
      <c r="BI38" s="848"/>
      <c r="BJ38" s="848"/>
      <c r="BK38" s="848"/>
      <c r="BL38" s="848"/>
      <c r="BM38" s="848"/>
      <c r="BN38" s="848"/>
      <c r="BO38" s="848"/>
      <c r="BP38" s="848"/>
      <c r="BQ38" s="848"/>
      <c r="BR38" s="848"/>
      <c r="BS38" s="848"/>
      <c r="BT38" s="848"/>
      <c r="BU38" s="848"/>
      <c r="BV38" s="848"/>
      <c r="BW38" s="848"/>
      <c r="BX38" s="848"/>
      <c r="BY38" s="848"/>
      <c r="BZ38" s="848"/>
      <c r="CA38" s="848"/>
      <c r="CB38" s="848"/>
      <c r="CC38" s="848"/>
      <c r="CD38" s="848"/>
      <c r="CE38" s="848"/>
      <c r="CF38" s="848"/>
      <c r="CG38" s="848"/>
      <c r="CH38" s="848"/>
      <c r="CI38" s="848"/>
      <c r="CJ38" s="848"/>
      <c r="CK38" s="848"/>
      <c r="CL38" s="848"/>
      <c r="CM38" s="848"/>
      <c r="CN38" s="848"/>
      <c r="CO38" s="848"/>
      <c r="CP38" s="848"/>
      <c r="CQ38" s="848"/>
      <c r="CR38" s="848"/>
      <c r="CS38" s="848"/>
      <c r="CT38" s="848"/>
      <c r="CU38" s="848"/>
      <c r="CV38" s="848"/>
      <c r="CW38" s="848"/>
      <c r="CX38" s="848"/>
      <c r="CY38" s="848"/>
      <c r="CZ38" s="848"/>
      <c r="DA38" s="848"/>
      <c r="DB38" s="848"/>
      <c r="DC38" s="848"/>
      <c r="DD38" s="848"/>
      <c r="DE38" s="848"/>
      <c r="DF38" s="848"/>
      <c r="DG38" s="848"/>
      <c r="DH38" s="848"/>
      <c r="DI38" s="848"/>
      <c r="DJ38" s="848"/>
      <c r="DK38" s="848"/>
      <c r="DL38" s="848"/>
      <c r="DM38" s="848"/>
      <c r="DN38" s="848"/>
      <c r="DO38" s="848"/>
      <c r="DP38" s="848"/>
      <c r="DQ38" s="848"/>
      <c r="DR38" s="848"/>
      <c r="DS38" s="848"/>
      <c r="DT38" s="848"/>
      <c r="DU38" s="848"/>
      <c r="DV38" s="848"/>
      <c r="DW38" s="848"/>
      <c r="DX38" s="848"/>
      <c r="DY38" s="848"/>
    </row>
    <row r="39" spans="1:129">
      <c r="A39" s="847" t="s">
        <v>2616</v>
      </c>
      <c r="B39" s="847"/>
      <c r="C39" s="847"/>
      <c r="D39" s="847"/>
      <c r="E39" s="847"/>
      <c r="F39" s="847"/>
      <c r="G39" s="847"/>
      <c r="H39" s="847"/>
      <c r="I39" s="847"/>
      <c r="J39" s="847"/>
      <c r="K39" s="847"/>
      <c r="L39" s="847"/>
      <c r="M39" s="847"/>
      <c r="N39" s="847"/>
      <c r="O39" s="848"/>
      <c r="P39" s="848"/>
      <c r="Q39" s="848"/>
      <c r="R39" s="848"/>
      <c r="S39" s="848"/>
      <c r="T39" s="848"/>
      <c r="U39" s="848"/>
      <c r="V39" s="848"/>
      <c r="W39" s="848"/>
      <c r="X39" s="848"/>
      <c r="Y39" s="848"/>
      <c r="Z39" s="848"/>
      <c r="AA39" s="848"/>
      <c r="AB39" s="848"/>
      <c r="AC39" s="848"/>
      <c r="AD39" s="848"/>
      <c r="AE39" s="848"/>
      <c r="AF39" s="848"/>
      <c r="AG39" s="848"/>
      <c r="AH39" s="848"/>
      <c r="AI39" s="848"/>
      <c r="AJ39" s="848"/>
      <c r="AK39" s="848"/>
      <c r="AL39" s="848"/>
      <c r="AM39" s="848"/>
      <c r="AN39" s="848"/>
      <c r="AO39" s="848"/>
      <c r="AP39" s="848"/>
      <c r="AQ39" s="848"/>
      <c r="AR39" s="848"/>
      <c r="AS39" s="848"/>
      <c r="AT39" s="848"/>
      <c r="AU39" s="848"/>
      <c r="AV39" s="848"/>
      <c r="AW39" s="848"/>
      <c r="AX39" s="848"/>
      <c r="AY39" s="848"/>
      <c r="AZ39" s="848"/>
      <c r="BA39" s="848"/>
      <c r="BB39" s="848"/>
      <c r="BC39" s="848"/>
      <c r="BD39" s="848"/>
      <c r="BE39" s="848"/>
      <c r="BF39" s="848"/>
      <c r="BG39" s="848"/>
      <c r="BH39" s="848"/>
      <c r="BI39" s="848"/>
      <c r="BJ39" s="848"/>
      <c r="BK39" s="848"/>
      <c r="BL39" s="848"/>
      <c r="BM39" s="848"/>
      <c r="BN39" s="848"/>
      <c r="BO39" s="848"/>
      <c r="BP39" s="848"/>
      <c r="BQ39" s="848"/>
      <c r="BR39" s="848"/>
      <c r="BS39" s="848"/>
      <c r="BT39" s="848"/>
      <c r="BU39" s="848"/>
      <c r="BV39" s="848"/>
      <c r="BW39" s="848"/>
      <c r="BX39" s="848"/>
      <c r="BY39" s="848"/>
      <c r="BZ39" s="848"/>
      <c r="CA39" s="848"/>
      <c r="CB39" s="848"/>
      <c r="CC39" s="848"/>
      <c r="CD39" s="848"/>
      <c r="CE39" s="848"/>
      <c r="CF39" s="848"/>
      <c r="CG39" s="848"/>
      <c r="CH39" s="848"/>
      <c r="CI39" s="848"/>
      <c r="CJ39" s="848"/>
      <c r="CK39" s="848"/>
      <c r="CL39" s="848"/>
      <c r="CM39" s="848"/>
      <c r="CN39" s="848"/>
      <c r="CO39" s="848"/>
      <c r="CP39" s="848"/>
      <c r="CQ39" s="848"/>
      <c r="CR39" s="848"/>
      <c r="CS39" s="848"/>
      <c r="CT39" s="848"/>
      <c r="CU39" s="848"/>
      <c r="CV39" s="848"/>
      <c r="CW39" s="848"/>
      <c r="CX39" s="848"/>
      <c r="CY39" s="848"/>
      <c r="CZ39" s="848"/>
      <c r="DA39" s="848"/>
      <c r="DB39" s="848"/>
      <c r="DC39" s="848"/>
      <c r="DD39" s="848"/>
      <c r="DE39" s="848"/>
      <c r="DF39" s="848"/>
      <c r="DG39" s="848"/>
      <c r="DH39" s="848"/>
      <c r="DI39" s="848"/>
      <c r="DJ39" s="848"/>
      <c r="DK39" s="848"/>
      <c r="DL39" s="848"/>
      <c r="DM39" s="848"/>
      <c r="DN39" s="848"/>
      <c r="DO39" s="848"/>
      <c r="DP39" s="848"/>
      <c r="DQ39" s="848"/>
      <c r="DR39" s="848"/>
      <c r="DS39" s="848"/>
      <c r="DT39" s="848"/>
      <c r="DU39" s="848"/>
      <c r="DV39" s="848"/>
      <c r="DW39" s="848"/>
      <c r="DX39" s="848"/>
      <c r="DY39" s="848"/>
    </row>
    <row r="40" spans="1:129">
      <c r="A40" s="848" t="s">
        <v>2617</v>
      </c>
      <c r="B40" s="848"/>
      <c r="C40" s="848"/>
      <c r="D40" s="848"/>
      <c r="E40" s="848"/>
      <c r="F40" s="848"/>
      <c r="G40" s="848"/>
      <c r="H40" s="848"/>
      <c r="I40" s="848"/>
      <c r="J40" s="848"/>
      <c r="K40" s="848"/>
      <c r="L40" s="848"/>
      <c r="M40" s="848"/>
      <c r="N40" s="848"/>
      <c r="O40" s="848"/>
      <c r="P40" s="848"/>
      <c r="Q40" s="848"/>
      <c r="R40" s="848"/>
      <c r="S40" s="848"/>
      <c r="T40" s="848"/>
      <c r="U40" s="848"/>
      <c r="V40" s="848"/>
      <c r="W40" s="848"/>
      <c r="X40" s="848"/>
      <c r="Y40" s="848"/>
      <c r="Z40" s="848"/>
      <c r="AA40" s="848"/>
      <c r="AB40" s="848"/>
      <c r="AC40" s="848"/>
      <c r="AD40" s="848"/>
      <c r="AE40" s="848"/>
      <c r="AF40" s="848"/>
      <c r="AG40" s="848"/>
      <c r="AH40" s="848"/>
      <c r="AI40" s="848"/>
      <c r="AJ40" s="848"/>
      <c r="AK40" s="848"/>
      <c r="AL40" s="848"/>
      <c r="AM40" s="848"/>
      <c r="AN40" s="848"/>
      <c r="AO40" s="848"/>
      <c r="AP40" s="848"/>
      <c r="AQ40" s="848"/>
      <c r="AR40" s="848"/>
      <c r="AS40" s="848"/>
      <c r="AT40" s="848"/>
      <c r="AU40" s="848"/>
      <c r="AV40" s="848"/>
      <c r="AW40" s="848"/>
      <c r="AX40" s="848"/>
      <c r="AY40" s="848"/>
      <c r="AZ40" s="848"/>
      <c r="BA40" s="848"/>
      <c r="BB40" s="848"/>
      <c r="BC40" s="848"/>
      <c r="BD40" s="848"/>
      <c r="BE40" s="848"/>
      <c r="BF40" s="848"/>
      <c r="BG40" s="848"/>
      <c r="BH40" s="848"/>
      <c r="BI40" s="848"/>
      <c r="BJ40" s="848"/>
      <c r="BK40" s="848"/>
      <c r="BL40" s="848"/>
      <c r="BM40" s="848"/>
      <c r="BN40" s="848"/>
      <c r="BO40" s="848"/>
      <c r="BP40" s="848"/>
      <c r="BQ40" s="848"/>
      <c r="BR40" s="848"/>
      <c r="BS40" s="848"/>
      <c r="BT40" s="848"/>
      <c r="BU40" s="848"/>
      <c r="BV40" s="848"/>
      <c r="BW40" s="848"/>
      <c r="BX40" s="848"/>
      <c r="BY40" s="848"/>
      <c r="BZ40" s="848"/>
      <c r="CA40" s="848"/>
      <c r="CB40" s="848"/>
      <c r="CC40" s="848"/>
      <c r="CD40" s="848"/>
      <c r="CE40" s="848"/>
      <c r="CF40" s="848"/>
      <c r="CG40" s="848"/>
      <c r="CH40" s="848"/>
      <c r="CI40" s="848"/>
      <c r="CJ40" s="848"/>
      <c r="CK40" s="848"/>
      <c r="CL40" s="848"/>
      <c r="CM40" s="848"/>
      <c r="CN40" s="848"/>
      <c r="CO40" s="848"/>
      <c r="CP40" s="848"/>
      <c r="CQ40" s="848"/>
      <c r="CR40" s="848"/>
      <c r="CS40" s="848"/>
      <c r="CT40" s="848"/>
      <c r="CU40" s="848"/>
      <c r="CV40" s="848"/>
      <c r="CW40" s="848"/>
      <c r="CX40" s="848"/>
      <c r="CY40" s="848"/>
      <c r="CZ40" s="848"/>
      <c r="DA40" s="848"/>
      <c r="DB40" s="848"/>
      <c r="DC40" s="848"/>
      <c r="DD40" s="848"/>
      <c r="DE40" s="848"/>
      <c r="DF40" s="848"/>
      <c r="DG40" s="848"/>
      <c r="DH40" s="848"/>
      <c r="DI40" s="848"/>
      <c r="DJ40" s="848"/>
      <c r="DK40" s="848"/>
      <c r="DL40" s="848"/>
      <c r="DM40" s="848"/>
      <c r="DN40" s="848"/>
      <c r="DO40" s="848"/>
      <c r="DP40" s="848"/>
      <c r="DQ40" s="848"/>
      <c r="DR40" s="848"/>
      <c r="DS40" s="848"/>
      <c r="DT40" s="848"/>
      <c r="DU40" s="848"/>
      <c r="DV40" s="848"/>
      <c r="DW40" s="848"/>
      <c r="DX40" s="848"/>
      <c r="DY40" s="848"/>
    </row>
    <row r="41" spans="1:46">
      <c r="A41" s="849" t="s">
        <v>2200</v>
      </c>
      <c r="B41" s="850"/>
      <c r="C41" s="850"/>
      <c r="D41" s="850"/>
      <c r="E41" s="850"/>
      <c r="F41" s="850"/>
      <c r="G41" s="850"/>
      <c r="H41" s="850"/>
      <c r="I41" s="850"/>
      <c r="J41" s="850"/>
      <c r="K41" s="850"/>
      <c r="L41" s="850"/>
      <c r="M41" s="850"/>
      <c r="N41" s="850"/>
      <c r="O41" s="850"/>
      <c r="P41" s="850"/>
      <c r="Q41" s="850"/>
      <c r="R41" s="850"/>
      <c r="S41" s="850"/>
      <c r="T41" s="850"/>
      <c r="U41" s="850"/>
      <c r="V41" s="869"/>
      <c r="W41" s="869"/>
      <c r="X41" s="869"/>
      <c r="Y41" s="869"/>
      <c r="Z41" s="869"/>
      <c r="AA41" s="869"/>
      <c r="AB41" s="869"/>
      <c r="AC41" s="869"/>
      <c r="AD41" s="869"/>
      <c r="AE41" s="869"/>
      <c r="AF41" s="869"/>
      <c r="AG41" s="869"/>
      <c r="AH41" s="869"/>
      <c r="AI41" s="869"/>
      <c r="AJ41" s="869"/>
      <c r="AK41" s="869"/>
      <c r="AL41" s="869"/>
      <c r="AM41" s="869"/>
      <c r="AN41" s="869"/>
      <c r="AO41" s="869"/>
      <c r="AP41" s="869"/>
      <c r="AQ41" s="869"/>
      <c r="AR41" s="869"/>
      <c r="AS41" s="869"/>
      <c r="AT41" s="869"/>
    </row>
    <row r="42" spans="1:46">
      <c r="A42" s="851" t="s">
        <v>2201</v>
      </c>
      <c r="B42" s="850"/>
      <c r="C42" s="850"/>
      <c r="D42" s="850"/>
      <c r="E42" s="850"/>
      <c r="F42" s="850"/>
      <c r="G42" s="850"/>
      <c r="H42" s="850"/>
      <c r="I42" s="850"/>
      <c r="J42" s="850"/>
      <c r="K42" s="850"/>
      <c r="L42" s="850"/>
      <c r="M42" s="850"/>
      <c r="N42" s="850"/>
      <c r="O42" s="850"/>
      <c r="P42" s="850"/>
      <c r="Q42" s="850"/>
      <c r="R42" s="850"/>
      <c r="S42" s="850"/>
      <c r="T42" s="850"/>
      <c r="U42" s="850"/>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row>
    <row r="43" spans="1:46">
      <c r="A43" s="851" t="s">
        <v>2202</v>
      </c>
      <c r="B43" s="850"/>
      <c r="C43" s="850"/>
      <c r="D43" s="850"/>
      <c r="E43" s="850"/>
      <c r="F43" s="850"/>
      <c r="G43" s="850"/>
      <c r="H43" s="850"/>
      <c r="I43" s="850"/>
      <c r="J43" s="850"/>
      <c r="K43" s="850"/>
      <c r="L43" s="850"/>
      <c r="M43" s="850"/>
      <c r="N43" s="850"/>
      <c r="O43" s="850"/>
      <c r="P43" s="850"/>
      <c r="Q43" s="850"/>
      <c r="R43" s="850"/>
      <c r="S43" s="850"/>
      <c r="T43" s="850"/>
      <c r="U43" s="850"/>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row>
    <row r="44" spans="1:46">
      <c r="A44" s="851" t="s">
        <v>2203</v>
      </c>
      <c r="B44" s="850"/>
      <c r="C44" s="850"/>
      <c r="D44" s="850"/>
      <c r="E44" s="850"/>
      <c r="F44" s="850"/>
      <c r="G44" s="850"/>
      <c r="H44" s="850"/>
      <c r="I44" s="850"/>
      <c r="J44" s="850"/>
      <c r="K44" s="850"/>
      <c r="L44" s="850"/>
      <c r="M44" s="850"/>
      <c r="N44" s="850"/>
      <c r="O44" s="850"/>
      <c r="P44" s="850"/>
      <c r="Q44" s="850"/>
      <c r="R44" s="850"/>
      <c r="S44" s="850"/>
      <c r="T44" s="850"/>
      <c r="U44" s="850"/>
      <c r="V44" s="869"/>
      <c r="W44" s="869"/>
      <c r="X44" s="869"/>
      <c r="Y44" s="869"/>
      <c r="Z44" s="869"/>
      <c r="AA44" s="869"/>
      <c r="AB44" s="869"/>
      <c r="AC44" s="869"/>
      <c r="AD44" s="869"/>
      <c r="AE44" s="869"/>
      <c r="AF44" s="869"/>
      <c r="AG44" s="869"/>
      <c r="AH44" s="869"/>
      <c r="AI44" s="869"/>
      <c r="AJ44" s="869"/>
      <c r="AK44" s="869"/>
      <c r="AL44" s="869"/>
      <c r="AM44" s="869"/>
      <c r="AN44" s="869"/>
      <c r="AO44" s="869"/>
      <c r="AP44" s="869"/>
      <c r="AQ44" s="869"/>
      <c r="AR44" s="869"/>
      <c r="AS44" s="869"/>
      <c r="AT44" s="86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C18" sqref="C18"/>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787"/>
      <c r="B3" s="598" t="s">
        <v>2627</v>
      </c>
      <c r="C3" s="598"/>
      <c r="D3" s="598"/>
      <c r="E3" s="598"/>
      <c r="F3" s="598"/>
      <c r="G3" s="598"/>
      <c r="H3" s="598"/>
      <c r="I3" s="598"/>
      <c r="J3" s="598"/>
    </row>
    <row r="4" ht="33.75" spans="1:10">
      <c r="A4" s="795" t="s">
        <v>2628</v>
      </c>
      <c r="B4" s="796"/>
      <c r="C4" s="796"/>
      <c r="D4" s="796"/>
      <c r="E4" s="796"/>
      <c r="F4" s="796"/>
      <c r="G4" s="796"/>
      <c r="H4" s="349" t="s">
        <v>99</v>
      </c>
      <c r="I4" s="809"/>
      <c r="J4" s="810"/>
    </row>
    <row r="5" ht="16.5" spans="1:10">
      <c r="A5" s="797" t="s">
        <v>729</v>
      </c>
      <c r="B5" s="798" t="s">
        <v>2629</v>
      </c>
      <c r="C5" s="799" t="s">
        <v>2630</v>
      </c>
      <c r="D5" s="799" t="s">
        <v>2631</v>
      </c>
      <c r="E5" s="799" t="s">
        <v>2632</v>
      </c>
      <c r="F5" s="799" t="s">
        <v>2633</v>
      </c>
      <c r="G5" s="800" t="s">
        <v>2634</v>
      </c>
      <c r="H5" s="800" t="s">
        <v>2635</v>
      </c>
      <c r="I5" s="800" t="s">
        <v>2052</v>
      </c>
      <c r="J5" s="804"/>
    </row>
    <row r="6" ht="18" spans="1:10">
      <c r="A6" s="801">
        <v>1</v>
      </c>
      <c r="B6" s="802" t="s">
        <v>860</v>
      </c>
      <c r="C6" s="803" t="s">
        <v>251</v>
      </c>
      <c r="D6" s="803" t="s">
        <v>251</v>
      </c>
      <c r="E6" s="803" t="s">
        <v>251</v>
      </c>
      <c r="F6" s="803" t="s">
        <v>251</v>
      </c>
      <c r="G6" s="803" t="s">
        <v>251</v>
      </c>
      <c r="H6" s="803" t="s">
        <v>251</v>
      </c>
      <c r="I6" s="803" t="s">
        <v>251</v>
      </c>
      <c r="J6" s="804"/>
    </row>
    <row r="7" ht="18" spans="1:10">
      <c r="A7" s="801">
        <v>2</v>
      </c>
      <c r="B7" s="802" t="s">
        <v>2636</v>
      </c>
      <c r="C7" s="803" t="s">
        <v>251</v>
      </c>
      <c r="D7" s="803" t="s">
        <v>251</v>
      </c>
      <c r="E7" s="803" t="s">
        <v>251</v>
      </c>
      <c r="F7" s="803" t="s">
        <v>251</v>
      </c>
      <c r="G7" s="803" t="s">
        <v>251</v>
      </c>
      <c r="H7" s="803" t="s">
        <v>251</v>
      </c>
      <c r="I7" s="803" t="s">
        <v>251</v>
      </c>
      <c r="J7" s="804"/>
    </row>
    <row r="8" ht="18" spans="1:10">
      <c r="A8" s="801">
        <v>3</v>
      </c>
      <c r="B8" s="802" t="s">
        <v>228</v>
      </c>
      <c r="C8" s="803" t="s">
        <v>251</v>
      </c>
      <c r="D8" s="803" t="s">
        <v>251</v>
      </c>
      <c r="E8" s="803" t="s">
        <v>251</v>
      </c>
      <c r="F8" s="803" t="s">
        <v>251</v>
      </c>
      <c r="G8" s="803" t="s">
        <v>251</v>
      </c>
      <c r="H8" s="803" t="s">
        <v>251</v>
      </c>
      <c r="I8" s="803" t="s">
        <v>251</v>
      </c>
      <c r="J8" s="804"/>
    </row>
    <row r="9" ht="18" spans="1:10">
      <c r="A9" s="801">
        <v>4</v>
      </c>
      <c r="B9" s="802" t="s">
        <v>229</v>
      </c>
      <c r="C9" s="803" t="s">
        <v>251</v>
      </c>
      <c r="D9" s="803" t="s">
        <v>251</v>
      </c>
      <c r="E9" s="803" t="s">
        <v>251</v>
      </c>
      <c r="F9" s="803" t="s">
        <v>251</v>
      </c>
      <c r="G9" s="803" t="s">
        <v>251</v>
      </c>
      <c r="H9" s="803" t="s">
        <v>251</v>
      </c>
      <c r="I9" s="803" t="s">
        <v>251</v>
      </c>
      <c r="J9" s="804"/>
    </row>
    <row r="10" ht="76.5" customHeight="1" spans="1:10">
      <c r="A10" s="801">
        <v>5</v>
      </c>
      <c r="B10" s="802" t="s">
        <v>2637</v>
      </c>
      <c r="C10" s="803" t="s">
        <v>251</v>
      </c>
      <c r="D10" s="803" t="s">
        <v>251</v>
      </c>
      <c r="E10" s="803" t="s">
        <v>251</v>
      </c>
      <c r="F10" s="803" t="s">
        <v>251</v>
      </c>
      <c r="G10" s="803" t="s">
        <v>251</v>
      </c>
      <c r="H10" s="803" t="s">
        <v>251</v>
      </c>
      <c r="I10" s="803" t="s">
        <v>251</v>
      </c>
      <c r="J10" s="804"/>
    </row>
    <row r="11" ht="18" spans="1:10">
      <c r="A11" s="801">
        <v>6</v>
      </c>
      <c r="B11" s="802" t="s">
        <v>1904</v>
      </c>
      <c r="C11" s="803" t="s">
        <v>251</v>
      </c>
      <c r="D11" s="803" t="s">
        <v>251</v>
      </c>
      <c r="E11" s="803" t="s">
        <v>251</v>
      </c>
      <c r="F11" s="803" t="s">
        <v>251</v>
      </c>
      <c r="G11" s="803" t="s">
        <v>251</v>
      </c>
      <c r="H11" s="803" t="s">
        <v>251</v>
      </c>
      <c r="I11" s="803" t="s">
        <v>251</v>
      </c>
      <c r="J11" s="804"/>
    </row>
    <row r="12" spans="1:10">
      <c r="A12" s="804" t="s">
        <v>753</v>
      </c>
      <c r="B12" s="804" t="s">
        <v>2638</v>
      </c>
      <c r="C12" s="804"/>
      <c r="D12" s="804"/>
      <c r="E12" s="804"/>
      <c r="F12" s="804"/>
      <c r="G12" s="804"/>
      <c r="H12" s="804"/>
      <c r="I12" s="804"/>
      <c r="J12" s="804"/>
    </row>
    <row r="13" spans="1:10">
      <c r="A13" s="804" t="s">
        <v>2639</v>
      </c>
      <c r="B13" s="804"/>
      <c r="C13" s="804"/>
      <c r="D13" s="804"/>
      <c r="E13" s="804"/>
      <c r="F13" s="804"/>
      <c r="G13" s="804"/>
      <c r="H13" s="804"/>
      <c r="I13" s="804"/>
      <c r="J13" s="804"/>
    </row>
    <row r="14" ht="33.75" spans="1:10">
      <c r="A14" s="805" t="s">
        <v>2640</v>
      </c>
      <c r="B14" s="806"/>
      <c r="C14" s="806"/>
      <c r="D14" s="806"/>
      <c r="E14" s="806"/>
      <c r="F14" s="806"/>
      <c r="G14" s="806"/>
      <c r="H14" s="807" t="s">
        <v>99</v>
      </c>
      <c r="I14" s="804"/>
      <c r="J14" s="804"/>
    </row>
    <row r="15" ht="16.5" spans="1:10">
      <c r="A15" s="808" t="s">
        <v>729</v>
      </c>
      <c r="B15" s="798" t="s">
        <v>2629</v>
      </c>
      <c r="C15" s="799" t="s">
        <v>2630</v>
      </c>
      <c r="D15" s="799" t="s">
        <v>2631</v>
      </c>
      <c r="E15" s="799" t="s">
        <v>2632</v>
      </c>
      <c r="F15" s="799" t="s">
        <v>2633</v>
      </c>
      <c r="G15" s="800" t="s">
        <v>2634</v>
      </c>
      <c r="H15" s="800" t="s">
        <v>2635</v>
      </c>
      <c r="I15" s="800" t="s">
        <v>2052</v>
      </c>
      <c r="J15" s="804"/>
    </row>
    <row r="16" ht="18" spans="1:10">
      <c r="A16" s="801">
        <v>1</v>
      </c>
      <c r="B16" s="802" t="s">
        <v>860</v>
      </c>
      <c r="C16" s="803" t="s">
        <v>251</v>
      </c>
      <c r="D16" s="803" t="s">
        <v>251</v>
      </c>
      <c r="E16" s="803" t="s">
        <v>251</v>
      </c>
      <c r="F16" s="803" t="s">
        <v>251</v>
      </c>
      <c r="G16" s="803" t="s">
        <v>251</v>
      </c>
      <c r="H16" s="803" t="s">
        <v>251</v>
      </c>
      <c r="I16" s="803" t="s">
        <v>251</v>
      </c>
      <c r="J16" s="804"/>
    </row>
    <row r="17" ht="18" spans="1:10">
      <c r="A17" s="801">
        <v>2</v>
      </c>
      <c r="B17" s="802" t="s">
        <v>2636</v>
      </c>
      <c r="C17" s="803" t="s">
        <v>251</v>
      </c>
      <c r="D17" s="803" t="s">
        <v>251</v>
      </c>
      <c r="E17" s="803" t="s">
        <v>251</v>
      </c>
      <c r="F17" s="803" t="s">
        <v>251</v>
      </c>
      <c r="G17" s="803" t="s">
        <v>251</v>
      </c>
      <c r="H17" s="803" t="s">
        <v>251</v>
      </c>
      <c r="I17" s="803" t="s">
        <v>251</v>
      </c>
      <c r="J17" s="804"/>
    </row>
    <row r="18" ht="18" spans="1:10">
      <c r="A18" s="801">
        <v>3</v>
      </c>
      <c r="B18" s="802" t="s">
        <v>228</v>
      </c>
      <c r="C18" s="803" t="s">
        <v>251</v>
      </c>
      <c r="D18" s="803" t="s">
        <v>251</v>
      </c>
      <c r="E18" s="803" t="s">
        <v>251</v>
      </c>
      <c r="F18" s="803" t="s">
        <v>251</v>
      </c>
      <c r="G18" s="803" t="s">
        <v>251</v>
      </c>
      <c r="H18" s="803" t="s">
        <v>251</v>
      </c>
      <c r="I18" s="803" t="s">
        <v>251</v>
      </c>
      <c r="J18" s="804"/>
    </row>
    <row r="19" ht="18" spans="1:10">
      <c r="A19" s="801">
        <v>4</v>
      </c>
      <c r="B19" s="802" t="s">
        <v>229</v>
      </c>
      <c r="C19" s="803" t="s">
        <v>251</v>
      </c>
      <c r="D19" s="803" t="s">
        <v>251</v>
      </c>
      <c r="E19" s="803" t="s">
        <v>251</v>
      </c>
      <c r="F19" s="803" t="s">
        <v>251</v>
      </c>
      <c r="G19" s="803" t="s">
        <v>251</v>
      </c>
      <c r="H19" s="803" t="s">
        <v>251</v>
      </c>
      <c r="I19" s="803" t="s">
        <v>251</v>
      </c>
      <c r="J19" s="804"/>
    </row>
    <row r="20" ht="42.75" spans="1:10">
      <c r="A20" s="801">
        <v>5</v>
      </c>
      <c r="B20" s="802" t="s">
        <v>2637</v>
      </c>
      <c r="C20" s="803" t="s">
        <v>251</v>
      </c>
      <c r="D20" s="803" t="s">
        <v>251</v>
      </c>
      <c r="E20" s="803" t="s">
        <v>251</v>
      </c>
      <c r="F20" s="803" t="s">
        <v>251</v>
      </c>
      <c r="G20" s="803" t="s">
        <v>251</v>
      </c>
      <c r="H20" s="803" t="s">
        <v>251</v>
      </c>
      <c r="I20" s="803" t="s">
        <v>251</v>
      </c>
      <c r="J20" s="804"/>
    </row>
    <row r="21" ht="18" spans="1:10">
      <c r="A21" s="801">
        <v>6</v>
      </c>
      <c r="B21" s="802" t="s">
        <v>1904</v>
      </c>
      <c r="C21" s="803" t="s">
        <v>251</v>
      </c>
      <c r="D21" s="803" t="s">
        <v>251</v>
      </c>
      <c r="E21" s="803" t="s">
        <v>251</v>
      </c>
      <c r="F21" s="803" t="s">
        <v>251</v>
      </c>
      <c r="G21" s="803" t="s">
        <v>251</v>
      </c>
      <c r="H21" s="803" t="s">
        <v>251</v>
      </c>
      <c r="I21" s="803" t="s">
        <v>251</v>
      </c>
      <c r="J21" s="804"/>
    </row>
    <row r="22" spans="1:10">
      <c r="A22" s="804" t="s">
        <v>753</v>
      </c>
      <c r="B22" s="804" t="s">
        <v>2638</v>
      </c>
      <c r="C22" s="804"/>
      <c r="D22" s="804"/>
      <c r="E22" s="804"/>
      <c r="F22" s="804"/>
      <c r="G22" s="804"/>
      <c r="H22" s="804"/>
      <c r="I22" s="804"/>
      <c r="J22" s="804"/>
    </row>
    <row r="23" spans="1:10">
      <c r="A23" s="804" t="s">
        <v>2639</v>
      </c>
      <c r="B23" s="804"/>
      <c r="C23" s="804"/>
      <c r="D23" s="804"/>
      <c r="E23" s="804"/>
      <c r="F23" s="804"/>
      <c r="G23" s="804"/>
      <c r="H23" s="804"/>
      <c r="I23" s="804"/>
      <c r="J23" s="804"/>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F29" sqref="F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787"/>
      <c r="B3" s="598" t="s">
        <v>2627</v>
      </c>
      <c r="C3" s="598"/>
      <c r="D3" s="598"/>
      <c r="E3" s="598"/>
      <c r="F3" s="598"/>
      <c r="G3" s="598"/>
      <c r="H3" s="598"/>
      <c r="I3" s="598"/>
      <c r="J3" s="598"/>
    </row>
    <row r="4" ht="25.5" spans="4:9">
      <c r="D4" s="133" t="s">
        <v>2641</v>
      </c>
      <c r="I4" s="649"/>
    </row>
    <row r="6" ht="24" customHeight="1" spans="1:9">
      <c r="A6" s="788" t="s">
        <v>1674</v>
      </c>
      <c r="B6" s="789" t="s">
        <v>2642</v>
      </c>
      <c r="C6" s="790" t="s">
        <v>1895</v>
      </c>
      <c r="D6" s="790" t="s">
        <v>2643</v>
      </c>
      <c r="E6" s="790" t="s">
        <v>2644</v>
      </c>
      <c r="F6" s="791" t="s">
        <v>2645</v>
      </c>
      <c r="G6" s="791" t="s">
        <v>2646</v>
      </c>
      <c r="H6" s="791"/>
      <c r="I6" s="791"/>
    </row>
    <row r="7" ht="29.25" spans="1:8">
      <c r="A7" s="792" t="s">
        <v>248</v>
      </c>
      <c r="B7" s="610">
        <v>74</v>
      </c>
      <c r="C7" s="611">
        <v>70</v>
      </c>
      <c r="D7" s="611">
        <v>67</v>
      </c>
      <c r="E7" s="610">
        <v>66</v>
      </c>
      <c r="F7" s="610">
        <v>65</v>
      </c>
      <c r="G7" s="793"/>
      <c r="H7" s="793"/>
    </row>
    <row r="8" ht="29.25" spans="1:8">
      <c r="A8" s="792" t="s">
        <v>2647</v>
      </c>
      <c r="B8" s="610">
        <v>67</v>
      </c>
      <c r="C8" s="611">
        <v>63</v>
      </c>
      <c r="D8" s="611">
        <v>60</v>
      </c>
      <c r="E8" s="610">
        <v>55</v>
      </c>
      <c r="F8" s="610">
        <v>54.5</v>
      </c>
      <c r="G8" s="793"/>
      <c r="H8" s="793"/>
    </row>
    <row r="9" ht="29.25" spans="1:8">
      <c r="A9" s="792" t="s">
        <v>2648</v>
      </c>
      <c r="B9" s="610">
        <v>58</v>
      </c>
      <c r="C9" s="611">
        <v>54</v>
      </c>
      <c r="D9" s="611">
        <v>51</v>
      </c>
      <c r="E9" s="610">
        <v>46</v>
      </c>
      <c r="F9" s="610">
        <v>45.5</v>
      </c>
      <c r="G9" s="793"/>
      <c r="H9" s="793"/>
    </row>
    <row r="10" spans="1:1">
      <c r="A10" t="s">
        <v>2649</v>
      </c>
    </row>
    <row r="11" spans="1:1">
      <c r="A11" t="s">
        <v>2650</v>
      </c>
    </row>
    <row r="12" spans="1:8">
      <c r="A12" s="588" t="s">
        <v>753</v>
      </c>
      <c r="B12" s="588"/>
      <c r="C12" s="588"/>
      <c r="D12" s="588"/>
      <c r="E12" s="588"/>
      <c r="F12" s="588"/>
      <c r="G12" s="588"/>
      <c r="H12" s="588"/>
    </row>
    <row r="13" spans="1:8">
      <c r="A13" s="613" t="s">
        <v>2651</v>
      </c>
      <c r="B13" s="613"/>
      <c r="C13" s="613"/>
      <c r="D13" s="588"/>
      <c r="E13" s="588"/>
      <c r="F13" s="588"/>
      <c r="G13" s="588"/>
      <c r="H13" s="588"/>
    </row>
    <row r="14" spans="1:8">
      <c r="A14" s="614" t="s">
        <v>2652</v>
      </c>
      <c r="B14" s="614"/>
      <c r="C14" s="614"/>
      <c r="D14" s="588"/>
      <c r="E14" s="588"/>
      <c r="F14" s="588"/>
      <c r="G14" s="588"/>
      <c r="H14" s="588"/>
    </row>
    <row r="15" spans="1:8">
      <c r="A15" s="588" t="s">
        <v>2653</v>
      </c>
      <c r="B15" s="588"/>
      <c r="C15" s="588"/>
      <c r="D15" s="588"/>
      <c r="E15" s="588"/>
      <c r="F15" s="588"/>
      <c r="G15" s="588"/>
      <c r="H15" s="588"/>
    </row>
    <row r="16" spans="1:8">
      <c r="A16" s="794" t="s">
        <v>2654</v>
      </c>
      <c r="B16" s="794"/>
      <c r="C16" s="794"/>
      <c r="D16" s="794"/>
      <c r="E16" s="794"/>
      <c r="F16" s="794"/>
      <c r="G16" s="794"/>
      <c r="H16" s="794"/>
    </row>
    <row r="17" spans="1:8">
      <c r="A17" s="588" t="s">
        <v>2655</v>
      </c>
      <c r="B17" s="588"/>
      <c r="C17" s="588"/>
      <c r="D17" s="588"/>
      <c r="E17" s="588"/>
      <c r="F17" s="588"/>
      <c r="G17" s="588"/>
      <c r="H17" s="588"/>
    </row>
    <row r="18" spans="1:8">
      <c r="A18" s="588" t="s">
        <v>2656</v>
      </c>
      <c r="B18" s="588"/>
      <c r="C18" s="588"/>
      <c r="D18" s="588"/>
      <c r="E18" s="588"/>
      <c r="F18" s="588"/>
      <c r="G18" s="588"/>
      <c r="H18" s="588"/>
    </row>
    <row r="19" spans="1:8">
      <c r="A19" s="588" t="s">
        <v>2657</v>
      </c>
      <c r="B19" s="588"/>
      <c r="C19" s="588"/>
      <c r="D19" s="588"/>
      <c r="E19" s="588"/>
      <c r="F19" s="588"/>
      <c r="G19" s="588"/>
      <c r="H19" s="588"/>
    </row>
    <row r="20" spans="1:8">
      <c r="A20" s="588" t="s">
        <v>2658</v>
      </c>
      <c r="B20" s="588"/>
      <c r="C20" s="588"/>
      <c r="D20" s="588"/>
      <c r="E20" s="588"/>
      <c r="F20" s="588"/>
      <c r="G20" s="588"/>
      <c r="H20" s="588"/>
    </row>
    <row r="21" spans="1:8">
      <c r="A21" s="588" t="s">
        <v>2659</v>
      </c>
      <c r="B21" s="588"/>
      <c r="C21" s="588"/>
      <c r="D21" s="588"/>
      <c r="E21" s="588"/>
      <c r="F21" s="588"/>
      <c r="G21" s="588"/>
      <c r="H21" s="588"/>
    </row>
    <row r="22" spans="1:8">
      <c r="A22" s="588" t="s">
        <v>2660</v>
      </c>
      <c r="B22" s="588"/>
      <c r="C22" s="588"/>
      <c r="D22" s="588"/>
      <c r="E22" s="588"/>
      <c r="F22" s="588"/>
      <c r="G22" s="588"/>
      <c r="H22" s="588"/>
    </row>
    <row r="23" spans="1:8">
      <c r="A23" s="588" t="s">
        <v>2661</v>
      </c>
      <c r="B23" s="588"/>
      <c r="C23" s="588"/>
      <c r="D23" s="588"/>
      <c r="E23" s="588"/>
      <c r="F23" s="588"/>
      <c r="G23" s="588"/>
      <c r="H23" s="588"/>
    </row>
    <row r="24" spans="1:8">
      <c r="A24" s="588" t="s">
        <v>2662</v>
      </c>
      <c r="B24" s="588"/>
      <c r="C24" s="588"/>
      <c r="D24" s="588"/>
      <c r="E24" s="588"/>
      <c r="F24" s="588"/>
      <c r="G24" s="588"/>
      <c r="H24" s="588"/>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96" t="s">
        <v>95</v>
      </c>
      <c r="B1" s="596"/>
      <c r="C1" s="596"/>
      <c r="D1" s="596"/>
      <c r="E1" s="596"/>
      <c r="F1" s="596"/>
      <c r="G1" s="596"/>
      <c r="H1" s="596"/>
      <c r="I1" s="596"/>
      <c r="J1" s="596"/>
      <c r="K1" s="732"/>
      <c r="L1" s="732"/>
      <c r="M1" s="732"/>
      <c r="N1" s="732"/>
      <c r="O1" s="732"/>
      <c r="P1" s="732"/>
      <c r="Q1" s="732"/>
      <c r="R1" s="732"/>
      <c r="S1" s="732"/>
      <c r="T1" s="732"/>
    </row>
    <row r="2" ht="18.75" spans="1:20">
      <c r="A2" s="32" t="s">
        <v>2663</v>
      </c>
      <c r="B2" s="32"/>
      <c r="C2" s="32"/>
      <c r="D2" s="32"/>
      <c r="E2" s="32"/>
      <c r="F2" s="32"/>
      <c r="G2" s="32"/>
      <c r="H2" s="32"/>
      <c r="I2" s="32"/>
      <c r="J2" s="32"/>
      <c r="K2" s="732"/>
      <c r="L2" s="732"/>
      <c r="M2" s="732"/>
      <c r="N2" s="732"/>
      <c r="O2" s="732"/>
      <c r="P2" s="732"/>
      <c r="Q2" s="732"/>
      <c r="R2" s="732"/>
      <c r="S2" s="732"/>
      <c r="T2" s="732"/>
    </row>
    <row r="3" ht="25.5" spans="1:20">
      <c r="A3" s="732"/>
      <c r="B3" s="598" t="s">
        <v>2664</v>
      </c>
      <c r="C3" s="598"/>
      <c r="D3" s="598"/>
      <c r="E3" s="598"/>
      <c r="F3" s="733"/>
      <c r="G3" s="598"/>
      <c r="H3" s="598"/>
      <c r="I3" s="598"/>
      <c r="J3" s="598"/>
      <c r="K3" s="732"/>
      <c r="L3" s="732"/>
      <c r="M3" s="732"/>
      <c r="N3" s="732"/>
      <c r="O3" s="732"/>
      <c r="P3" s="732"/>
      <c r="Q3" s="732"/>
      <c r="R3" s="732"/>
      <c r="S3" s="732"/>
      <c r="T3" s="732"/>
    </row>
    <row r="4" ht="27.75" spans="9:17">
      <c r="I4" s="780" t="s">
        <v>2665</v>
      </c>
      <c r="Q4" s="148" t="s">
        <v>1825</v>
      </c>
    </row>
    <row r="5" ht="15.75" spans="1:23">
      <c r="A5" s="736" t="s">
        <v>2666</v>
      </c>
      <c r="B5" s="773" t="s">
        <v>860</v>
      </c>
      <c r="C5" s="738" t="s">
        <v>2636</v>
      </c>
      <c r="D5" s="738" t="s">
        <v>2667</v>
      </c>
      <c r="E5" s="738" t="s">
        <v>2668</v>
      </c>
      <c r="F5" s="738" t="s">
        <v>2669</v>
      </c>
      <c r="G5" s="738" t="s">
        <v>2670</v>
      </c>
      <c r="H5" s="738" t="s">
        <v>2671</v>
      </c>
      <c r="I5" s="738" t="s">
        <v>2672</v>
      </c>
      <c r="J5" s="754" t="s">
        <v>2673</v>
      </c>
      <c r="K5" s="754" t="s">
        <v>2674</v>
      </c>
      <c r="L5" s="738" t="s">
        <v>2675</v>
      </c>
      <c r="M5" s="755" t="s">
        <v>2676</v>
      </c>
      <c r="N5" s="738" t="s">
        <v>2677</v>
      </c>
      <c r="O5" s="738" t="s">
        <v>2678</v>
      </c>
      <c r="P5" s="738" t="s">
        <v>2679</v>
      </c>
      <c r="Q5" s="738" t="s">
        <v>2680</v>
      </c>
      <c r="R5" s="738" t="s">
        <v>2681</v>
      </c>
      <c r="S5" s="738" t="s">
        <v>2682</v>
      </c>
      <c r="T5" s="738" t="s">
        <v>2683</v>
      </c>
      <c r="U5" s="738" t="s">
        <v>2684</v>
      </c>
      <c r="V5" s="738" t="s">
        <v>2685</v>
      </c>
      <c r="W5" s="759" t="s">
        <v>2686</v>
      </c>
    </row>
    <row r="6" spans="1:23">
      <c r="A6" s="739" t="s">
        <v>250</v>
      </c>
      <c r="B6" s="740">
        <v>1</v>
      </c>
      <c r="C6" s="741">
        <v>2</v>
      </c>
      <c r="D6" s="742" t="s">
        <v>2687</v>
      </c>
      <c r="E6" s="742" t="s">
        <v>2157</v>
      </c>
      <c r="F6" s="742" t="s">
        <v>2158</v>
      </c>
      <c r="G6" s="742" t="s">
        <v>2159</v>
      </c>
      <c r="H6" s="742" t="s">
        <v>2160</v>
      </c>
      <c r="I6" s="742" t="s">
        <v>2161</v>
      </c>
      <c r="J6" s="756" t="s">
        <v>2162</v>
      </c>
      <c r="K6" s="756" t="s">
        <v>2164</v>
      </c>
      <c r="L6" s="742" t="s">
        <v>2165</v>
      </c>
      <c r="M6" s="757" t="s">
        <v>2166</v>
      </c>
      <c r="N6" s="758" t="s">
        <v>2167</v>
      </c>
      <c r="O6" s="758" t="s">
        <v>2168</v>
      </c>
      <c r="P6" s="758" t="s">
        <v>2169</v>
      </c>
      <c r="Q6" s="758" t="s">
        <v>2170</v>
      </c>
      <c r="R6" s="758" t="s">
        <v>2171</v>
      </c>
      <c r="S6" s="758" t="s">
        <v>2172</v>
      </c>
      <c r="T6" s="758" t="s">
        <v>2688</v>
      </c>
      <c r="U6" s="758" t="s">
        <v>2173</v>
      </c>
      <c r="V6" s="758" t="s">
        <v>2174</v>
      </c>
      <c r="W6" s="760" t="s">
        <v>2175</v>
      </c>
    </row>
    <row r="7" ht="15" spans="1:23">
      <c r="A7" s="739" t="s">
        <v>1356</v>
      </c>
      <c r="B7" s="774" t="s">
        <v>251</v>
      </c>
      <c r="C7" s="774" t="s">
        <v>251</v>
      </c>
      <c r="D7" s="774" t="s">
        <v>251</v>
      </c>
      <c r="E7" s="774" t="s">
        <v>251</v>
      </c>
      <c r="F7" s="774" t="s">
        <v>251</v>
      </c>
      <c r="G7" s="774">
        <v>104.05456344</v>
      </c>
      <c r="H7" s="774">
        <v>204.99707664</v>
      </c>
      <c r="I7" s="774">
        <v>104.93680788</v>
      </c>
      <c r="J7" s="774">
        <v>91.17608616</v>
      </c>
      <c r="K7" s="774">
        <v>103.06919952</v>
      </c>
      <c r="L7" s="774" t="s">
        <v>251</v>
      </c>
      <c r="M7" s="774" t="s">
        <v>251</v>
      </c>
      <c r="N7" s="774" t="s">
        <v>251</v>
      </c>
      <c r="O7" s="774" t="s">
        <v>251</v>
      </c>
      <c r="P7" s="774" t="s">
        <v>251</v>
      </c>
      <c r="Q7" s="774" t="s">
        <v>251</v>
      </c>
      <c r="R7" s="774" t="s">
        <v>251</v>
      </c>
      <c r="S7" s="774" t="s">
        <v>251</v>
      </c>
      <c r="T7" s="785" t="s">
        <v>251</v>
      </c>
      <c r="U7" s="785" t="s">
        <v>251</v>
      </c>
      <c r="V7" s="774" t="s">
        <v>251</v>
      </c>
      <c r="W7" s="774" t="s">
        <v>251</v>
      </c>
    </row>
    <row r="8" ht="15" spans="1:23">
      <c r="A8" s="739" t="s">
        <v>1357</v>
      </c>
      <c r="B8" s="774" t="s">
        <v>251</v>
      </c>
      <c r="C8" s="774" t="s">
        <v>251</v>
      </c>
      <c r="D8" s="774" t="s">
        <v>251</v>
      </c>
      <c r="E8" s="774" t="s">
        <v>251</v>
      </c>
      <c r="F8" s="774" t="s">
        <v>251</v>
      </c>
      <c r="G8" s="774">
        <v>117.31114548</v>
      </c>
      <c r="H8" s="774">
        <v>234.77569092</v>
      </c>
      <c r="I8" s="774">
        <v>120.7599192</v>
      </c>
      <c r="J8" s="774">
        <v>97.5580362</v>
      </c>
      <c r="K8" s="774">
        <v>113.17490856</v>
      </c>
      <c r="L8" s="774" t="s">
        <v>251</v>
      </c>
      <c r="M8" s="774" t="s">
        <v>251</v>
      </c>
      <c r="N8" s="774" t="s">
        <v>251</v>
      </c>
      <c r="O8" s="774" t="s">
        <v>251</v>
      </c>
      <c r="P8" s="774" t="s">
        <v>251</v>
      </c>
      <c r="Q8" s="774" t="s">
        <v>251</v>
      </c>
      <c r="R8" s="774" t="s">
        <v>251</v>
      </c>
      <c r="S8" s="774" t="s">
        <v>251</v>
      </c>
      <c r="T8" s="785" t="s">
        <v>251</v>
      </c>
      <c r="U8" s="785" t="s">
        <v>251</v>
      </c>
      <c r="V8" s="774" t="s">
        <v>251</v>
      </c>
      <c r="W8" s="774" t="s">
        <v>251</v>
      </c>
    </row>
    <row r="9" ht="15" spans="1:23">
      <c r="A9" s="739" t="s">
        <v>1358</v>
      </c>
      <c r="B9" s="774" t="s">
        <v>251</v>
      </c>
      <c r="C9" s="774" t="s">
        <v>251</v>
      </c>
      <c r="D9" s="774" t="s">
        <v>251</v>
      </c>
      <c r="E9" s="774" t="s">
        <v>251</v>
      </c>
      <c r="F9" s="774" t="s">
        <v>251</v>
      </c>
      <c r="G9" s="774">
        <v>135.75584988</v>
      </c>
      <c r="H9" s="774">
        <v>286.53944508</v>
      </c>
      <c r="I9" s="774">
        <v>139.720221</v>
      </c>
      <c r="J9" s="774">
        <v>108.83020788</v>
      </c>
      <c r="K9" s="774">
        <v>128.38853592</v>
      </c>
      <c r="L9" s="774" t="s">
        <v>251</v>
      </c>
      <c r="M9" s="774" t="s">
        <v>251</v>
      </c>
      <c r="N9" s="774" t="s">
        <v>251</v>
      </c>
      <c r="O9" s="774" t="s">
        <v>251</v>
      </c>
      <c r="P9" s="774" t="s">
        <v>251</v>
      </c>
      <c r="Q9" s="774" t="s">
        <v>251</v>
      </c>
      <c r="R9" s="774" t="s">
        <v>251</v>
      </c>
      <c r="S9" s="774" t="s">
        <v>251</v>
      </c>
      <c r="T9" s="785" t="s">
        <v>251</v>
      </c>
      <c r="U9" s="785" t="s">
        <v>251</v>
      </c>
      <c r="V9" s="774" t="s">
        <v>251</v>
      </c>
      <c r="W9" s="774" t="s">
        <v>251</v>
      </c>
    </row>
    <row r="10" ht="15" spans="1:23">
      <c r="A10" s="739" t="s">
        <v>1359</v>
      </c>
      <c r="B10" s="774" t="s">
        <v>251</v>
      </c>
      <c r="C10" s="774" t="s">
        <v>251</v>
      </c>
      <c r="D10" s="774" t="s">
        <v>251</v>
      </c>
      <c r="E10" s="774" t="s">
        <v>251</v>
      </c>
      <c r="F10" s="774" t="s">
        <v>251</v>
      </c>
      <c r="G10" s="774">
        <v>154.16618112</v>
      </c>
      <c r="H10" s="774">
        <v>338.31465696</v>
      </c>
      <c r="I10" s="781">
        <v>158.74926912</v>
      </c>
      <c r="J10" s="781">
        <v>120.125295</v>
      </c>
      <c r="K10" s="781">
        <v>143.64799416</v>
      </c>
      <c r="L10" s="774" t="s">
        <v>251</v>
      </c>
      <c r="M10" s="774" t="s">
        <v>251</v>
      </c>
      <c r="N10" s="774" t="s">
        <v>251</v>
      </c>
      <c r="O10" s="774" t="s">
        <v>251</v>
      </c>
      <c r="P10" s="774" t="s">
        <v>251</v>
      </c>
      <c r="Q10" s="774" t="s">
        <v>251</v>
      </c>
      <c r="R10" s="774" t="s">
        <v>251</v>
      </c>
      <c r="S10" s="774" t="s">
        <v>251</v>
      </c>
      <c r="T10" s="785" t="s">
        <v>251</v>
      </c>
      <c r="U10" s="785" t="s">
        <v>251</v>
      </c>
      <c r="V10" s="774" t="s">
        <v>251</v>
      </c>
      <c r="W10" s="774" t="s">
        <v>251</v>
      </c>
    </row>
    <row r="11" ht="15" spans="1:23">
      <c r="A11" s="739" t="s">
        <v>1360</v>
      </c>
      <c r="B11" s="774" t="s">
        <v>251</v>
      </c>
      <c r="C11" s="774" t="s">
        <v>251</v>
      </c>
      <c r="D11" s="774" t="s">
        <v>251</v>
      </c>
      <c r="E11" s="774" t="s">
        <v>251</v>
      </c>
      <c r="F11" s="774" t="s">
        <v>251</v>
      </c>
      <c r="G11" s="774">
        <v>174.34100124</v>
      </c>
      <c r="H11" s="774">
        <v>363.84023232</v>
      </c>
      <c r="I11" s="781">
        <v>175.24616112</v>
      </c>
      <c r="J11" s="781">
        <v>130.59542628</v>
      </c>
      <c r="K11" s="781">
        <v>158.99911416</v>
      </c>
      <c r="L11" s="774" t="s">
        <v>251</v>
      </c>
      <c r="M11" s="774" t="s">
        <v>251</v>
      </c>
      <c r="N11" s="774" t="s">
        <v>251</v>
      </c>
      <c r="O11" s="774" t="s">
        <v>251</v>
      </c>
      <c r="P11" s="774" t="s">
        <v>251</v>
      </c>
      <c r="Q11" s="774" t="s">
        <v>251</v>
      </c>
      <c r="R11" s="774" t="s">
        <v>251</v>
      </c>
      <c r="S11" s="774" t="s">
        <v>251</v>
      </c>
      <c r="T11" s="785" t="s">
        <v>251</v>
      </c>
      <c r="U11" s="785" t="s">
        <v>251</v>
      </c>
      <c r="V11" s="774" t="s">
        <v>251</v>
      </c>
      <c r="W11" s="774" t="s">
        <v>251</v>
      </c>
    </row>
    <row r="12" ht="15" spans="1:23">
      <c r="A12" s="739" t="s">
        <v>1361</v>
      </c>
      <c r="B12" s="774" t="s">
        <v>251</v>
      </c>
      <c r="C12" s="774" t="s">
        <v>251</v>
      </c>
      <c r="D12" s="774" t="s">
        <v>251</v>
      </c>
      <c r="E12" s="774" t="s">
        <v>251</v>
      </c>
      <c r="F12" s="774" t="s">
        <v>251</v>
      </c>
      <c r="G12" s="774">
        <v>194.56165224</v>
      </c>
      <c r="H12" s="774">
        <v>403.0119522</v>
      </c>
      <c r="I12" s="781">
        <v>192.86590968</v>
      </c>
      <c r="J12" s="781">
        <v>146.21007384</v>
      </c>
      <c r="K12" s="781">
        <v>177.60422664</v>
      </c>
      <c r="L12" s="774" t="s">
        <v>251</v>
      </c>
      <c r="M12" s="774" t="s">
        <v>251</v>
      </c>
      <c r="N12" s="774" t="s">
        <v>251</v>
      </c>
      <c r="O12" s="774" t="s">
        <v>251</v>
      </c>
      <c r="P12" s="774" t="s">
        <v>251</v>
      </c>
      <c r="Q12" s="774" t="s">
        <v>251</v>
      </c>
      <c r="R12" s="774" t="s">
        <v>251</v>
      </c>
      <c r="S12" s="774" t="s">
        <v>251</v>
      </c>
      <c r="T12" s="785" t="s">
        <v>251</v>
      </c>
      <c r="U12" s="785" t="s">
        <v>251</v>
      </c>
      <c r="V12" s="774" t="s">
        <v>251</v>
      </c>
      <c r="W12" s="774" t="s">
        <v>251</v>
      </c>
    </row>
    <row r="13" ht="15" spans="1:23">
      <c r="A13" s="739" t="s">
        <v>1362</v>
      </c>
      <c r="B13" s="774" t="s">
        <v>251</v>
      </c>
      <c r="C13" s="774" t="s">
        <v>251</v>
      </c>
      <c r="D13" s="774" t="s">
        <v>251</v>
      </c>
      <c r="E13" s="774" t="s">
        <v>251</v>
      </c>
      <c r="F13" s="774" t="s">
        <v>251</v>
      </c>
      <c r="G13" s="774">
        <v>214.77084552</v>
      </c>
      <c r="H13" s="774">
        <v>442.1951298</v>
      </c>
      <c r="I13" s="781">
        <v>210.48565824</v>
      </c>
      <c r="J13" s="781">
        <v>161.81326368</v>
      </c>
      <c r="K13" s="781">
        <v>196.1978814</v>
      </c>
      <c r="L13" s="774" t="s">
        <v>251</v>
      </c>
      <c r="M13" s="774" t="s">
        <v>251</v>
      </c>
      <c r="N13" s="774" t="s">
        <v>251</v>
      </c>
      <c r="O13" s="774" t="s">
        <v>251</v>
      </c>
      <c r="P13" s="774" t="s">
        <v>251</v>
      </c>
      <c r="Q13" s="774" t="s">
        <v>251</v>
      </c>
      <c r="R13" s="774" t="s">
        <v>251</v>
      </c>
      <c r="S13" s="774" t="s">
        <v>251</v>
      </c>
      <c r="T13" s="785" t="s">
        <v>251</v>
      </c>
      <c r="U13" s="785" t="s">
        <v>251</v>
      </c>
      <c r="V13" s="774" t="s">
        <v>251</v>
      </c>
      <c r="W13" s="774" t="s">
        <v>251</v>
      </c>
    </row>
    <row r="14" ht="15" spans="1:23">
      <c r="A14" s="739" t="s">
        <v>1363</v>
      </c>
      <c r="B14" s="774" t="s">
        <v>251</v>
      </c>
      <c r="C14" s="774" t="s">
        <v>251</v>
      </c>
      <c r="D14" s="774" t="s">
        <v>251</v>
      </c>
      <c r="E14" s="774" t="s">
        <v>251</v>
      </c>
      <c r="F14" s="774" t="s">
        <v>251</v>
      </c>
      <c r="G14" s="774">
        <v>232.95202236</v>
      </c>
      <c r="H14" s="774">
        <v>472.34962404</v>
      </c>
      <c r="I14" s="781">
        <v>235.02586968</v>
      </c>
      <c r="J14" s="781">
        <v>167.3222022</v>
      </c>
      <c r="K14" s="781">
        <v>208.06585452</v>
      </c>
      <c r="L14" s="774" t="s">
        <v>251</v>
      </c>
      <c r="M14" s="774" t="s">
        <v>251</v>
      </c>
      <c r="N14" s="774" t="s">
        <v>251</v>
      </c>
      <c r="O14" s="774" t="s">
        <v>251</v>
      </c>
      <c r="P14" s="774" t="s">
        <v>251</v>
      </c>
      <c r="Q14" s="774" t="s">
        <v>251</v>
      </c>
      <c r="R14" s="774" t="s">
        <v>251</v>
      </c>
      <c r="S14" s="774" t="s">
        <v>251</v>
      </c>
      <c r="T14" s="785" t="s">
        <v>251</v>
      </c>
      <c r="U14" s="785" t="s">
        <v>251</v>
      </c>
      <c r="V14" s="774" t="s">
        <v>251</v>
      </c>
      <c r="W14" s="774" t="s">
        <v>251</v>
      </c>
    </row>
    <row r="15" ht="15" spans="1:23">
      <c r="A15" s="739" t="s">
        <v>1364</v>
      </c>
      <c r="B15" s="774" t="s">
        <v>251</v>
      </c>
      <c r="C15" s="774" t="s">
        <v>251</v>
      </c>
      <c r="D15" s="774" t="s">
        <v>251</v>
      </c>
      <c r="E15" s="774" t="s">
        <v>251</v>
      </c>
      <c r="F15" s="774" t="s">
        <v>251</v>
      </c>
      <c r="G15" s="774">
        <v>253.00080756</v>
      </c>
      <c r="H15" s="774">
        <v>510.822423</v>
      </c>
      <c r="I15" s="781">
        <v>253.12684248</v>
      </c>
      <c r="J15" s="781">
        <v>182.12335164</v>
      </c>
      <c r="K15" s="781">
        <v>226.13245416</v>
      </c>
      <c r="L15" s="774" t="s">
        <v>251</v>
      </c>
      <c r="M15" s="774" t="s">
        <v>251</v>
      </c>
      <c r="N15" s="774" t="s">
        <v>251</v>
      </c>
      <c r="O15" s="774" t="s">
        <v>251</v>
      </c>
      <c r="P15" s="774" t="s">
        <v>251</v>
      </c>
      <c r="Q15" s="774" t="s">
        <v>251</v>
      </c>
      <c r="R15" s="774" t="s">
        <v>251</v>
      </c>
      <c r="S15" s="774" t="s">
        <v>251</v>
      </c>
      <c r="T15" s="785" t="s">
        <v>251</v>
      </c>
      <c r="U15" s="785" t="s">
        <v>251</v>
      </c>
      <c r="V15" s="774" t="s">
        <v>251</v>
      </c>
      <c r="W15" s="774" t="s">
        <v>251</v>
      </c>
    </row>
    <row r="16" ht="15" spans="1:23">
      <c r="A16" s="739" t="s">
        <v>1365</v>
      </c>
      <c r="B16" s="774" t="s">
        <v>251</v>
      </c>
      <c r="C16" s="774" t="s">
        <v>251</v>
      </c>
      <c r="D16" s="774" t="s">
        <v>251</v>
      </c>
      <c r="E16" s="774" t="s">
        <v>251</v>
      </c>
      <c r="F16" s="774" t="s">
        <v>251</v>
      </c>
      <c r="G16" s="774">
        <v>273.04959276</v>
      </c>
      <c r="H16" s="774">
        <v>549.28376424</v>
      </c>
      <c r="I16" s="781">
        <v>271.239273</v>
      </c>
      <c r="J16" s="781">
        <v>196.92450108</v>
      </c>
      <c r="K16" s="781">
        <v>244.18759608</v>
      </c>
      <c r="L16" s="774" t="s">
        <v>251</v>
      </c>
      <c r="M16" s="774" t="s">
        <v>251</v>
      </c>
      <c r="N16" s="774" t="s">
        <v>251</v>
      </c>
      <c r="O16" s="774" t="s">
        <v>251</v>
      </c>
      <c r="P16" s="774" t="s">
        <v>251</v>
      </c>
      <c r="Q16" s="774" t="s">
        <v>251</v>
      </c>
      <c r="R16" s="774" t="s">
        <v>251</v>
      </c>
      <c r="S16" s="774" t="s">
        <v>251</v>
      </c>
      <c r="T16" s="785" t="s">
        <v>251</v>
      </c>
      <c r="U16" s="785" t="s">
        <v>251</v>
      </c>
      <c r="V16" s="774" t="s">
        <v>251</v>
      </c>
      <c r="W16" s="774" t="s">
        <v>251</v>
      </c>
    </row>
    <row r="17" ht="15" spans="1:23">
      <c r="A17" s="739" t="s">
        <v>1366</v>
      </c>
      <c r="B17" s="774" t="s">
        <v>251</v>
      </c>
      <c r="C17" s="774" t="s">
        <v>251</v>
      </c>
      <c r="D17" s="774" t="s">
        <v>251</v>
      </c>
      <c r="E17" s="774" t="s">
        <v>251</v>
      </c>
      <c r="F17" s="774" t="s">
        <v>251</v>
      </c>
      <c r="G17" s="774">
        <v>300.44277648</v>
      </c>
      <c r="H17" s="774">
        <v>587.0118114</v>
      </c>
      <c r="I17" s="781">
        <v>304.24673952</v>
      </c>
      <c r="J17" s="781">
        <v>209.26224072</v>
      </c>
      <c r="K17" s="781">
        <v>264.23638128</v>
      </c>
      <c r="L17" s="774" t="s">
        <v>251</v>
      </c>
      <c r="M17" s="774" t="s">
        <v>251</v>
      </c>
      <c r="N17" s="774" t="s">
        <v>251</v>
      </c>
      <c r="O17" s="774" t="s">
        <v>251</v>
      </c>
      <c r="P17" s="774" t="s">
        <v>251</v>
      </c>
      <c r="Q17" s="774" t="s">
        <v>251</v>
      </c>
      <c r="R17" s="774" t="s">
        <v>251</v>
      </c>
      <c r="S17" s="774" t="s">
        <v>251</v>
      </c>
      <c r="T17" s="785" t="s">
        <v>251</v>
      </c>
      <c r="U17" s="785" t="s">
        <v>251</v>
      </c>
      <c r="V17" s="774" t="s">
        <v>251</v>
      </c>
      <c r="W17" s="774" t="s">
        <v>251</v>
      </c>
    </row>
    <row r="18" ht="15" spans="1:23">
      <c r="A18" s="739" t="s">
        <v>1367</v>
      </c>
      <c r="B18" s="774" t="s">
        <v>251</v>
      </c>
      <c r="C18" s="774" t="s">
        <v>251</v>
      </c>
      <c r="D18" s="774" t="s">
        <v>251</v>
      </c>
      <c r="E18" s="774" t="s">
        <v>251</v>
      </c>
      <c r="F18" s="774" t="s">
        <v>251</v>
      </c>
      <c r="G18" s="774">
        <v>322.80602112</v>
      </c>
      <c r="H18" s="774">
        <v>630.65204208</v>
      </c>
      <c r="I18" s="781">
        <v>326.15167536</v>
      </c>
      <c r="J18" s="781">
        <v>225.08312724</v>
      </c>
      <c r="K18" s="781">
        <v>284.0101812</v>
      </c>
      <c r="L18" s="774" t="s">
        <v>251</v>
      </c>
      <c r="M18" s="774" t="s">
        <v>251</v>
      </c>
      <c r="N18" s="774" t="s">
        <v>251</v>
      </c>
      <c r="O18" s="774" t="s">
        <v>251</v>
      </c>
      <c r="P18" s="774" t="s">
        <v>251</v>
      </c>
      <c r="Q18" s="774" t="s">
        <v>251</v>
      </c>
      <c r="R18" s="774" t="s">
        <v>251</v>
      </c>
      <c r="S18" s="774" t="s">
        <v>251</v>
      </c>
      <c r="T18" s="785" t="s">
        <v>251</v>
      </c>
      <c r="U18" s="785" t="s">
        <v>251</v>
      </c>
      <c r="V18" s="774" t="s">
        <v>251</v>
      </c>
      <c r="W18" s="774" t="s">
        <v>251</v>
      </c>
    </row>
    <row r="19" ht="15" spans="1:23">
      <c r="A19" s="739" t="s">
        <v>1368</v>
      </c>
      <c r="B19" s="774" t="s">
        <v>251</v>
      </c>
      <c r="C19" s="774" t="s">
        <v>251</v>
      </c>
      <c r="D19" s="774" t="s">
        <v>251</v>
      </c>
      <c r="E19" s="774" t="s">
        <v>251</v>
      </c>
      <c r="F19" s="774" t="s">
        <v>251</v>
      </c>
      <c r="G19" s="774">
        <v>345.16926576</v>
      </c>
      <c r="H19" s="774">
        <v>674.29227276</v>
      </c>
      <c r="I19" s="781">
        <v>348.04515348</v>
      </c>
      <c r="J19" s="781">
        <v>240.91547148</v>
      </c>
      <c r="K19" s="781">
        <v>303.7725234</v>
      </c>
      <c r="L19" s="774" t="s">
        <v>251</v>
      </c>
      <c r="M19" s="774" t="s">
        <v>251</v>
      </c>
      <c r="N19" s="774" t="s">
        <v>251</v>
      </c>
      <c r="O19" s="774" t="s">
        <v>251</v>
      </c>
      <c r="P19" s="774" t="s">
        <v>251</v>
      </c>
      <c r="Q19" s="774" t="s">
        <v>251</v>
      </c>
      <c r="R19" s="774" t="s">
        <v>251</v>
      </c>
      <c r="S19" s="774" t="s">
        <v>251</v>
      </c>
      <c r="T19" s="785" t="s">
        <v>251</v>
      </c>
      <c r="U19" s="785" t="s">
        <v>251</v>
      </c>
      <c r="V19" s="774" t="s">
        <v>251</v>
      </c>
      <c r="W19" s="774" t="s">
        <v>251</v>
      </c>
    </row>
    <row r="20" ht="15" spans="1:23">
      <c r="A20" s="739" t="s">
        <v>1369</v>
      </c>
      <c r="B20" s="774" t="s">
        <v>251</v>
      </c>
      <c r="C20" s="774" t="s">
        <v>251</v>
      </c>
      <c r="D20" s="774" t="s">
        <v>251</v>
      </c>
      <c r="E20" s="774" t="s">
        <v>251</v>
      </c>
      <c r="F20" s="774" t="s">
        <v>251</v>
      </c>
      <c r="G20" s="774">
        <v>367.5325104</v>
      </c>
      <c r="H20" s="774">
        <v>717.93250344</v>
      </c>
      <c r="I20" s="781">
        <v>369.9386316</v>
      </c>
      <c r="J20" s="781">
        <v>256.736358</v>
      </c>
      <c r="K20" s="781">
        <v>323.54632332</v>
      </c>
      <c r="L20" s="774" t="s">
        <v>251</v>
      </c>
      <c r="M20" s="774" t="s">
        <v>251</v>
      </c>
      <c r="N20" s="774" t="s">
        <v>251</v>
      </c>
      <c r="O20" s="774" t="s">
        <v>251</v>
      </c>
      <c r="P20" s="774" t="s">
        <v>251</v>
      </c>
      <c r="Q20" s="774" t="s">
        <v>251</v>
      </c>
      <c r="R20" s="774" t="s">
        <v>251</v>
      </c>
      <c r="S20" s="774" t="s">
        <v>251</v>
      </c>
      <c r="T20" s="785" t="s">
        <v>251</v>
      </c>
      <c r="U20" s="785" t="s">
        <v>251</v>
      </c>
      <c r="V20" s="774" t="s">
        <v>251</v>
      </c>
      <c r="W20" s="774" t="s">
        <v>251</v>
      </c>
    </row>
    <row r="21" ht="15" spans="1:23">
      <c r="A21" s="739" t="s">
        <v>1370</v>
      </c>
      <c r="B21" s="774" t="s">
        <v>251</v>
      </c>
      <c r="C21" s="774" t="s">
        <v>251</v>
      </c>
      <c r="D21" s="774" t="s">
        <v>251</v>
      </c>
      <c r="E21" s="774" t="s">
        <v>251</v>
      </c>
      <c r="F21" s="774" t="s">
        <v>251</v>
      </c>
      <c r="G21" s="774">
        <v>389.89575504</v>
      </c>
      <c r="H21" s="774">
        <v>761.57273412</v>
      </c>
      <c r="I21" s="781">
        <v>391.84356744</v>
      </c>
      <c r="J21" s="781">
        <v>272.56870224</v>
      </c>
      <c r="K21" s="781">
        <v>343.30866552</v>
      </c>
      <c r="L21" s="774" t="s">
        <v>251</v>
      </c>
      <c r="M21" s="774" t="s">
        <v>251</v>
      </c>
      <c r="N21" s="774" t="s">
        <v>251</v>
      </c>
      <c r="O21" s="774" t="s">
        <v>251</v>
      </c>
      <c r="P21" s="774" t="s">
        <v>251</v>
      </c>
      <c r="Q21" s="774" t="s">
        <v>251</v>
      </c>
      <c r="R21" s="774" t="s">
        <v>251</v>
      </c>
      <c r="S21" s="774" t="s">
        <v>251</v>
      </c>
      <c r="T21" s="785" t="s">
        <v>251</v>
      </c>
      <c r="U21" s="785" t="s">
        <v>251</v>
      </c>
      <c r="V21" s="774" t="s">
        <v>251</v>
      </c>
      <c r="W21" s="774" t="s">
        <v>251</v>
      </c>
    </row>
    <row r="22" ht="15" spans="1:23">
      <c r="A22" s="739" t="s">
        <v>1371</v>
      </c>
      <c r="B22" s="774" t="s">
        <v>251</v>
      </c>
      <c r="C22" s="774" t="s">
        <v>251</v>
      </c>
      <c r="D22" s="774" t="s">
        <v>251</v>
      </c>
      <c r="E22" s="774" t="s">
        <v>251</v>
      </c>
      <c r="F22" s="774" t="s">
        <v>251</v>
      </c>
      <c r="G22" s="774">
        <v>423.07508736</v>
      </c>
      <c r="H22" s="774">
        <v>887.4793944</v>
      </c>
      <c r="I22" s="781">
        <v>425.36663136</v>
      </c>
      <c r="J22" s="781">
        <v>284.72311836</v>
      </c>
      <c r="K22" s="781">
        <v>366.14167668</v>
      </c>
      <c r="L22" s="774" t="s">
        <v>251</v>
      </c>
      <c r="M22" s="774" t="s">
        <v>251</v>
      </c>
      <c r="N22" s="774" t="s">
        <v>251</v>
      </c>
      <c r="O22" s="774" t="s">
        <v>251</v>
      </c>
      <c r="P22" s="774" t="s">
        <v>251</v>
      </c>
      <c r="Q22" s="774" t="s">
        <v>251</v>
      </c>
      <c r="R22" s="774" t="s">
        <v>251</v>
      </c>
      <c r="S22" s="774" t="s">
        <v>251</v>
      </c>
      <c r="T22" s="785" t="s">
        <v>251</v>
      </c>
      <c r="U22" s="785" t="s">
        <v>251</v>
      </c>
      <c r="V22" s="774" t="s">
        <v>251</v>
      </c>
      <c r="W22" s="774" t="s">
        <v>251</v>
      </c>
    </row>
    <row r="23" ht="15" spans="1:23">
      <c r="A23" s="739" t="s">
        <v>1372</v>
      </c>
      <c r="B23" s="774" t="s">
        <v>251</v>
      </c>
      <c r="C23" s="774" t="s">
        <v>251</v>
      </c>
      <c r="D23" s="774" t="s">
        <v>251</v>
      </c>
      <c r="E23" s="774" t="s">
        <v>251</v>
      </c>
      <c r="F23" s="774" t="s">
        <v>251</v>
      </c>
      <c r="G23" s="774">
        <v>446.011218</v>
      </c>
      <c r="H23" s="774">
        <v>935.51938956</v>
      </c>
      <c r="I23" s="781">
        <v>447.86736864</v>
      </c>
      <c r="J23" s="781">
        <v>300.34922364</v>
      </c>
      <c r="K23" s="781">
        <v>386.07588468</v>
      </c>
      <c r="L23" s="774" t="s">
        <v>251</v>
      </c>
      <c r="M23" s="774" t="s">
        <v>251</v>
      </c>
      <c r="N23" s="774" t="s">
        <v>251</v>
      </c>
      <c r="O23" s="774" t="s">
        <v>251</v>
      </c>
      <c r="P23" s="774" t="s">
        <v>251</v>
      </c>
      <c r="Q23" s="774" t="s">
        <v>251</v>
      </c>
      <c r="R23" s="774" t="s">
        <v>251</v>
      </c>
      <c r="S23" s="774" t="s">
        <v>251</v>
      </c>
      <c r="T23" s="785" t="s">
        <v>251</v>
      </c>
      <c r="U23" s="785" t="s">
        <v>251</v>
      </c>
      <c r="V23" s="774" t="s">
        <v>251</v>
      </c>
      <c r="W23" s="774" t="s">
        <v>251</v>
      </c>
    </row>
    <row r="24" ht="15" spans="1:23">
      <c r="A24" s="739" t="s">
        <v>1373</v>
      </c>
      <c r="B24" s="774" t="s">
        <v>251</v>
      </c>
      <c r="C24" s="774" t="s">
        <v>251</v>
      </c>
      <c r="D24" s="774" t="s">
        <v>251</v>
      </c>
      <c r="E24" s="774" t="s">
        <v>251</v>
      </c>
      <c r="F24" s="774" t="s">
        <v>251</v>
      </c>
      <c r="G24" s="774">
        <v>468.94734864</v>
      </c>
      <c r="H24" s="774">
        <v>983.55938472</v>
      </c>
      <c r="I24" s="781">
        <v>470.3566482</v>
      </c>
      <c r="J24" s="781">
        <v>315.98678664</v>
      </c>
      <c r="K24" s="781">
        <v>405.99863496</v>
      </c>
      <c r="L24" s="774" t="s">
        <v>251</v>
      </c>
      <c r="M24" s="774" t="s">
        <v>251</v>
      </c>
      <c r="N24" s="774" t="s">
        <v>251</v>
      </c>
      <c r="O24" s="774" t="s">
        <v>251</v>
      </c>
      <c r="P24" s="774" t="s">
        <v>251</v>
      </c>
      <c r="Q24" s="774" t="s">
        <v>251</v>
      </c>
      <c r="R24" s="774" t="s">
        <v>251</v>
      </c>
      <c r="S24" s="774" t="s">
        <v>251</v>
      </c>
      <c r="T24" s="785" t="s">
        <v>251</v>
      </c>
      <c r="U24" s="785" t="s">
        <v>251</v>
      </c>
      <c r="V24" s="774" t="s">
        <v>251</v>
      </c>
      <c r="W24" s="774" t="s">
        <v>251</v>
      </c>
    </row>
    <row r="25" ht="15" spans="1:23">
      <c r="A25" s="739" t="s">
        <v>1374</v>
      </c>
      <c r="B25" s="774" t="s">
        <v>251</v>
      </c>
      <c r="C25" s="774" t="s">
        <v>251</v>
      </c>
      <c r="D25" s="774" t="s">
        <v>251</v>
      </c>
      <c r="E25" s="774" t="s">
        <v>251</v>
      </c>
      <c r="F25" s="774" t="s">
        <v>251</v>
      </c>
      <c r="G25" s="774">
        <v>491.88347928</v>
      </c>
      <c r="H25" s="774">
        <v>1031.59937988</v>
      </c>
      <c r="I25" s="781">
        <v>492.85738548</v>
      </c>
      <c r="J25" s="781">
        <v>331.62434964</v>
      </c>
      <c r="K25" s="781">
        <v>425.93284296</v>
      </c>
      <c r="L25" s="774" t="s">
        <v>251</v>
      </c>
      <c r="M25" s="774" t="s">
        <v>251</v>
      </c>
      <c r="N25" s="774" t="s">
        <v>251</v>
      </c>
      <c r="O25" s="774" t="s">
        <v>251</v>
      </c>
      <c r="P25" s="774" t="s">
        <v>251</v>
      </c>
      <c r="Q25" s="774" t="s">
        <v>251</v>
      </c>
      <c r="R25" s="774" t="s">
        <v>251</v>
      </c>
      <c r="S25" s="774" t="s">
        <v>251</v>
      </c>
      <c r="T25" s="785" t="s">
        <v>251</v>
      </c>
      <c r="U25" s="785" t="s">
        <v>251</v>
      </c>
      <c r="V25" s="774" t="s">
        <v>251</v>
      </c>
      <c r="W25" s="774" t="s">
        <v>251</v>
      </c>
    </row>
    <row r="26" ht="15" spans="1:23">
      <c r="A26" s="739" t="s">
        <v>1375</v>
      </c>
      <c r="B26" s="774" t="s">
        <v>251</v>
      </c>
      <c r="C26" s="774" t="s">
        <v>251</v>
      </c>
      <c r="D26" s="774" t="s">
        <v>251</v>
      </c>
      <c r="E26" s="774" t="s">
        <v>251</v>
      </c>
      <c r="F26" s="774" t="s">
        <v>251</v>
      </c>
      <c r="G26" s="774">
        <v>514.81960992</v>
      </c>
      <c r="H26" s="774">
        <v>1079.63937504</v>
      </c>
      <c r="I26" s="781">
        <v>515.34666504</v>
      </c>
      <c r="J26" s="781">
        <v>347.25045492</v>
      </c>
      <c r="K26" s="781">
        <v>445.86705096</v>
      </c>
      <c r="L26" s="774" t="s">
        <v>251</v>
      </c>
      <c r="M26" s="774" t="s">
        <v>251</v>
      </c>
      <c r="N26" s="774" t="s">
        <v>251</v>
      </c>
      <c r="O26" s="774" t="s">
        <v>251</v>
      </c>
      <c r="P26" s="774" t="s">
        <v>251</v>
      </c>
      <c r="Q26" s="774" t="s">
        <v>251</v>
      </c>
      <c r="R26" s="774" t="s">
        <v>251</v>
      </c>
      <c r="S26" s="774" t="s">
        <v>251</v>
      </c>
      <c r="T26" s="785" t="s">
        <v>251</v>
      </c>
      <c r="U26" s="785" t="s">
        <v>251</v>
      </c>
      <c r="V26" s="774" t="s">
        <v>251</v>
      </c>
      <c r="W26" s="774" t="s">
        <v>251</v>
      </c>
    </row>
    <row r="27" ht="15" spans="1:23">
      <c r="A27" s="739" t="s">
        <v>1376</v>
      </c>
      <c r="B27" s="774" t="s">
        <v>251</v>
      </c>
      <c r="C27" s="774" t="s">
        <v>251</v>
      </c>
      <c r="D27" s="774" t="s">
        <v>251</v>
      </c>
      <c r="E27" s="774" t="s">
        <v>251</v>
      </c>
      <c r="F27" s="774" t="s">
        <v>251</v>
      </c>
      <c r="G27" s="774">
        <v>536.12874432</v>
      </c>
      <c r="H27" s="774">
        <v>1119.84228972</v>
      </c>
      <c r="I27" s="781">
        <v>535.33816164</v>
      </c>
      <c r="J27" s="781">
        <v>361.89119628</v>
      </c>
      <c r="K27" s="781">
        <v>464.42633256</v>
      </c>
      <c r="L27" s="774" t="s">
        <v>251</v>
      </c>
      <c r="M27" s="774" t="s">
        <v>251</v>
      </c>
      <c r="N27" s="774" t="s">
        <v>251</v>
      </c>
      <c r="O27" s="774" t="s">
        <v>251</v>
      </c>
      <c r="P27" s="774" t="s">
        <v>251</v>
      </c>
      <c r="Q27" s="774" t="s">
        <v>251</v>
      </c>
      <c r="R27" s="774" t="s">
        <v>251</v>
      </c>
      <c r="S27" s="774" t="s">
        <v>251</v>
      </c>
      <c r="T27" s="785" t="s">
        <v>251</v>
      </c>
      <c r="U27" s="785" t="s">
        <v>251</v>
      </c>
      <c r="V27" s="774" t="s">
        <v>251</v>
      </c>
      <c r="W27" s="774" t="s">
        <v>251</v>
      </c>
    </row>
    <row r="28" ht="15" spans="1:23">
      <c r="A28" s="739" t="s">
        <v>1377</v>
      </c>
      <c r="B28" s="774" t="s">
        <v>251</v>
      </c>
      <c r="C28" s="774" t="s">
        <v>251</v>
      </c>
      <c r="D28" s="774" t="s">
        <v>251</v>
      </c>
      <c r="E28" s="774" t="s">
        <v>251</v>
      </c>
      <c r="F28" s="774" t="s">
        <v>251</v>
      </c>
      <c r="G28" s="774">
        <v>557.44933644</v>
      </c>
      <c r="H28" s="774">
        <v>1160.0452044</v>
      </c>
      <c r="I28" s="781">
        <v>555.32965824</v>
      </c>
      <c r="J28" s="781">
        <v>376.52047992</v>
      </c>
      <c r="K28" s="781">
        <v>482.99707188</v>
      </c>
      <c r="L28" s="774" t="s">
        <v>251</v>
      </c>
      <c r="M28" s="774" t="s">
        <v>251</v>
      </c>
      <c r="N28" s="774" t="s">
        <v>251</v>
      </c>
      <c r="O28" s="774" t="s">
        <v>251</v>
      </c>
      <c r="P28" s="774" t="s">
        <v>251</v>
      </c>
      <c r="Q28" s="774" t="s">
        <v>251</v>
      </c>
      <c r="R28" s="774" t="s">
        <v>251</v>
      </c>
      <c r="S28" s="774" t="s">
        <v>251</v>
      </c>
      <c r="T28" s="785" t="s">
        <v>251</v>
      </c>
      <c r="U28" s="785" t="s">
        <v>251</v>
      </c>
      <c r="V28" s="774" t="s">
        <v>251</v>
      </c>
      <c r="W28" s="774" t="s">
        <v>251</v>
      </c>
    </row>
    <row r="29" ht="15" spans="1:23">
      <c r="A29" s="739" t="s">
        <v>1378</v>
      </c>
      <c r="B29" s="774" t="s">
        <v>251</v>
      </c>
      <c r="C29" s="774" t="s">
        <v>251</v>
      </c>
      <c r="D29" s="774" t="s">
        <v>251</v>
      </c>
      <c r="E29" s="774" t="s">
        <v>251</v>
      </c>
      <c r="F29" s="774" t="s">
        <v>251</v>
      </c>
      <c r="G29" s="774">
        <v>578.75847084</v>
      </c>
      <c r="H29" s="774">
        <v>1200.24811908</v>
      </c>
      <c r="I29" s="781">
        <v>575.32115484</v>
      </c>
      <c r="J29" s="781">
        <v>391.14976356</v>
      </c>
      <c r="K29" s="781">
        <v>501.55635348</v>
      </c>
      <c r="L29" s="774" t="s">
        <v>251</v>
      </c>
      <c r="M29" s="774" t="s">
        <v>251</v>
      </c>
      <c r="N29" s="774" t="s">
        <v>251</v>
      </c>
      <c r="O29" s="774" t="s">
        <v>251</v>
      </c>
      <c r="P29" s="774" t="s">
        <v>251</v>
      </c>
      <c r="Q29" s="774" t="s">
        <v>251</v>
      </c>
      <c r="R29" s="774" t="s">
        <v>251</v>
      </c>
      <c r="S29" s="774" t="s">
        <v>251</v>
      </c>
      <c r="T29" s="785" t="s">
        <v>251</v>
      </c>
      <c r="U29" s="785" t="s">
        <v>251</v>
      </c>
      <c r="V29" s="774" t="s">
        <v>251</v>
      </c>
      <c r="W29" s="774" t="s">
        <v>251</v>
      </c>
    </row>
    <row r="30" ht="15" spans="1:23">
      <c r="A30" s="739" t="s">
        <v>1379</v>
      </c>
      <c r="B30" s="774" t="s">
        <v>251</v>
      </c>
      <c r="C30" s="774" t="s">
        <v>251</v>
      </c>
      <c r="D30" s="774" t="s">
        <v>251</v>
      </c>
      <c r="E30" s="774" t="s">
        <v>251</v>
      </c>
      <c r="F30" s="774" t="s">
        <v>251</v>
      </c>
      <c r="G30" s="774">
        <v>600.07906296</v>
      </c>
      <c r="H30" s="774">
        <v>1240.45103376</v>
      </c>
      <c r="I30" s="781">
        <v>595.31265144</v>
      </c>
      <c r="J30" s="781">
        <v>405.79050492</v>
      </c>
      <c r="K30" s="781">
        <v>520.1270928</v>
      </c>
      <c r="L30" s="774" t="s">
        <v>251</v>
      </c>
      <c r="M30" s="774" t="s">
        <v>251</v>
      </c>
      <c r="N30" s="774" t="s">
        <v>251</v>
      </c>
      <c r="O30" s="774" t="s">
        <v>251</v>
      </c>
      <c r="P30" s="774" t="s">
        <v>251</v>
      </c>
      <c r="Q30" s="774" t="s">
        <v>251</v>
      </c>
      <c r="R30" s="774" t="s">
        <v>251</v>
      </c>
      <c r="S30" s="774" t="s">
        <v>251</v>
      </c>
      <c r="T30" s="785" t="s">
        <v>251</v>
      </c>
      <c r="U30" s="785" t="s">
        <v>251</v>
      </c>
      <c r="V30" s="774" t="s">
        <v>251</v>
      </c>
      <c r="W30" s="774" t="s">
        <v>251</v>
      </c>
    </row>
    <row r="31" ht="15" spans="1:23">
      <c r="A31" s="739" t="s">
        <v>1380</v>
      </c>
      <c r="B31" s="774" t="s">
        <v>251</v>
      </c>
      <c r="C31" s="774" t="s">
        <v>251</v>
      </c>
      <c r="D31" s="774" t="s">
        <v>251</v>
      </c>
      <c r="E31" s="774" t="s">
        <v>251</v>
      </c>
      <c r="F31" s="774" t="s">
        <v>251</v>
      </c>
      <c r="G31" s="774">
        <v>680.37253992</v>
      </c>
      <c r="H31" s="774">
        <v>1576.0683432</v>
      </c>
      <c r="I31" s="781">
        <v>693.9384804</v>
      </c>
      <c r="J31" s="781">
        <v>442.06342164</v>
      </c>
      <c r="K31" s="781">
        <v>579.5904348</v>
      </c>
      <c r="L31" s="774" t="s">
        <v>251</v>
      </c>
      <c r="M31" s="774" t="s">
        <v>251</v>
      </c>
      <c r="N31" s="774" t="s">
        <v>251</v>
      </c>
      <c r="O31" s="774" t="s">
        <v>251</v>
      </c>
      <c r="P31" s="774" t="s">
        <v>251</v>
      </c>
      <c r="Q31" s="774" t="s">
        <v>251</v>
      </c>
      <c r="R31" s="774" t="s">
        <v>251</v>
      </c>
      <c r="S31" s="774" t="s">
        <v>251</v>
      </c>
      <c r="T31" s="785" t="s">
        <v>251</v>
      </c>
      <c r="U31" s="785" t="s">
        <v>251</v>
      </c>
      <c r="V31" s="774" t="s">
        <v>251</v>
      </c>
      <c r="W31" s="774" t="s">
        <v>251</v>
      </c>
    </row>
    <row r="32" ht="15" spans="1:23">
      <c r="A32" s="739" t="s">
        <v>1381</v>
      </c>
      <c r="B32" s="774" t="s">
        <v>251</v>
      </c>
      <c r="C32" s="774" t="s">
        <v>251</v>
      </c>
      <c r="D32" s="774" t="s">
        <v>251</v>
      </c>
      <c r="E32" s="774" t="s">
        <v>251</v>
      </c>
      <c r="F32" s="774" t="s">
        <v>251</v>
      </c>
      <c r="G32" s="774">
        <v>703.65240216</v>
      </c>
      <c r="H32" s="774">
        <v>1625.3343144</v>
      </c>
      <c r="I32" s="781">
        <v>716.37047136</v>
      </c>
      <c r="J32" s="781">
        <v>457.41454164</v>
      </c>
      <c r="K32" s="781">
        <v>599.5246428</v>
      </c>
      <c r="L32" s="774" t="s">
        <v>251</v>
      </c>
      <c r="M32" s="774" t="s">
        <v>251</v>
      </c>
      <c r="N32" s="774" t="s">
        <v>251</v>
      </c>
      <c r="O32" s="774" t="s">
        <v>251</v>
      </c>
      <c r="P32" s="774" t="s">
        <v>251</v>
      </c>
      <c r="Q32" s="774" t="s">
        <v>251</v>
      </c>
      <c r="R32" s="774" t="s">
        <v>251</v>
      </c>
      <c r="S32" s="774" t="s">
        <v>251</v>
      </c>
      <c r="T32" s="785" t="s">
        <v>251</v>
      </c>
      <c r="U32" s="785" t="s">
        <v>251</v>
      </c>
      <c r="V32" s="774" t="s">
        <v>251</v>
      </c>
      <c r="W32" s="774" t="s">
        <v>251</v>
      </c>
    </row>
    <row r="33" ht="15" spans="1:23">
      <c r="A33" s="739" t="s">
        <v>1382</v>
      </c>
      <c r="B33" s="774" t="s">
        <v>251</v>
      </c>
      <c r="C33" s="774" t="s">
        <v>251</v>
      </c>
      <c r="D33" s="774" t="s">
        <v>251</v>
      </c>
      <c r="E33" s="774" t="s">
        <v>251</v>
      </c>
      <c r="F33" s="774" t="s">
        <v>251</v>
      </c>
      <c r="G33" s="774">
        <v>726.9322644</v>
      </c>
      <c r="H33" s="774">
        <v>1674.6002856</v>
      </c>
      <c r="I33" s="781">
        <v>738.80246232</v>
      </c>
      <c r="J33" s="781">
        <v>472.76566164</v>
      </c>
      <c r="K33" s="781">
        <v>619.44739308</v>
      </c>
      <c r="L33" s="774" t="s">
        <v>251</v>
      </c>
      <c r="M33" s="774" t="s">
        <v>251</v>
      </c>
      <c r="N33" s="774" t="s">
        <v>251</v>
      </c>
      <c r="O33" s="774" t="s">
        <v>251</v>
      </c>
      <c r="P33" s="774" t="s">
        <v>251</v>
      </c>
      <c r="Q33" s="774" t="s">
        <v>251</v>
      </c>
      <c r="R33" s="774" t="s">
        <v>251</v>
      </c>
      <c r="S33" s="774" t="s">
        <v>251</v>
      </c>
      <c r="T33" s="785" t="s">
        <v>251</v>
      </c>
      <c r="U33" s="785" t="s">
        <v>251</v>
      </c>
      <c r="V33" s="774" t="s">
        <v>251</v>
      </c>
      <c r="W33" s="774" t="s">
        <v>251</v>
      </c>
    </row>
    <row r="34" ht="15" spans="1:23">
      <c r="A34" s="739" t="s">
        <v>1383</v>
      </c>
      <c r="B34" s="774" t="s">
        <v>251</v>
      </c>
      <c r="C34" s="774" t="s">
        <v>251</v>
      </c>
      <c r="D34" s="774" t="s">
        <v>251</v>
      </c>
      <c r="E34" s="774" t="s">
        <v>251</v>
      </c>
      <c r="F34" s="774" t="s">
        <v>251</v>
      </c>
      <c r="G34" s="774">
        <v>750.20066892</v>
      </c>
      <c r="H34" s="774">
        <v>1723.8662568</v>
      </c>
      <c r="I34" s="781">
        <v>761.245911</v>
      </c>
      <c r="J34" s="781">
        <v>488.11678164</v>
      </c>
      <c r="K34" s="781">
        <v>639.37014336</v>
      </c>
      <c r="L34" s="774" t="s">
        <v>251</v>
      </c>
      <c r="M34" s="774" t="s">
        <v>251</v>
      </c>
      <c r="N34" s="774" t="s">
        <v>251</v>
      </c>
      <c r="O34" s="774" t="s">
        <v>251</v>
      </c>
      <c r="P34" s="774" t="s">
        <v>251</v>
      </c>
      <c r="Q34" s="774" t="s">
        <v>251</v>
      </c>
      <c r="R34" s="774" t="s">
        <v>251</v>
      </c>
      <c r="S34" s="774" t="s">
        <v>251</v>
      </c>
      <c r="T34" s="785" t="s">
        <v>251</v>
      </c>
      <c r="U34" s="785" t="s">
        <v>251</v>
      </c>
      <c r="V34" s="774" t="s">
        <v>251</v>
      </c>
      <c r="W34" s="774" t="s">
        <v>251</v>
      </c>
    </row>
    <row r="35" ht="15" spans="1:23">
      <c r="A35" s="739" t="s">
        <v>1384</v>
      </c>
      <c r="B35" s="774" t="s">
        <v>251</v>
      </c>
      <c r="C35" s="774" t="s">
        <v>251</v>
      </c>
      <c r="D35" s="774" t="s">
        <v>251</v>
      </c>
      <c r="E35" s="774" t="s">
        <v>251</v>
      </c>
      <c r="F35" s="774" t="s">
        <v>251</v>
      </c>
      <c r="G35" s="774">
        <v>773.48053116</v>
      </c>
      <c r="H35" s="774">
        <v>1773.132228</v>
      </c>
      <c r="I35" s="781">
        <v>783.67790196</v>
      </c>
      <c r="J35" s="781">
        <v>503.47935936</v>
      </c>
      <c r="K35" s="781">
        <v>659.29289364</v>
      </c>
      <c r="L35" s="774" t="s">
        <v>251</v>
      </c>
      <c r="M35" s="774" t="s">
        <v>251</v>
      </c>
      <c r="N35" s="774" t="s">
        <v>251</v>
      </c>
      <c r="O35" s="774" t="s">
        <v>251</v>
      </c>
      <c r="P35" s="774" t="s">
        <v>251</v>
      </c>
      <c r="Q35" s="774" t="s">
        <v>251</v>
      </c>
      <c r="R35" s="774" t="s">
        <v>251</v>
      </c>
      <c r="S35" s="774" t="s">
        <v>251</v>
      </c>
      <c r="T35" s="785" t="s">
        <v>251</v>
      </c>
      <c r="U35" s="785" t="s">
        <v>251</v>
      </c>
      <c r="V35" s="774" t="s">
        <v>251</v>
      </c>
      <c r="W35" s="774" t="s">
        <v>251</v>
      </c>
    </row>
    <row r="36" ht="15" spans="1:23">
      <c r="A36" s="739" t="s">
        <v>1385</v>
      </c>
      <c r="B36" s="774" t="s">
        <v>251</v>
      </c>
      <c r="C36" s="774" t="s">
        <v>251</v>
      </c>
      <c r="D36" s="774" t="s">
        <v>251</v>
      </c>
      <c r="E36" s="774" t="s">
        <v>251</v>
      </c>
      <c r="F36" s="774" t="s">
        <v>251</v>
      </c>
      <c r="G36" s="774">
        <v>796.74893568</v>
      </c>
      <c r="H36" s="774">
        <v>1822.3981992</v>
      </c>
      <c r="I36" s="781">
        <v>806.10989292</v>
      </c>
      <c r="J36" s="781">
        <v>518.83047936</v>
      </c>
      <c r="K36" s="781">
        <v>679.22710164</v>
      </c>
      <c r="L36" s="774" t="s">
        <v>251</v>
      </c>
      <c r="M36" s="774" t="s">
        <v>251</v>
      </c>
      <c r="N36" s="774" t="s">
        <v>251</v>
      </c>
      <c r="O36" s="774" t="s">
        <v>251</v>
      </c>
      <c r="P36" s="774" t="s">
        <v>251</v>
      </c>
      <c r="Q36" s="774" t="s">
        <v>251</v>
      </c>
      <c r="R36" s="774" t="s">
        <v>251</v>
      </c>
      <c r="S36" s="774" t="s">
        <v>251</v>
      </c>
      <c r="T36" s="785" t="s">
        <v>251</v>
      </c>
      <c r="U36" s="785" t="s">
        <v>251</v>
      </c>
      <c r="V36" s="774" t="s">
        <v>251</v>
      </c>
      <c r="W36" s="774" t="s">
        <v>251</v>
      </c>
    </row>
    <row r="37" ht="15" spans="1:23">
      <c r="A37" s="739" t="s">
        <v>1386</v>
      </c>
      <c r="B37" s="774" t="s">
        <v>251</v>
      </c>
      <c r="C37" s="774" t="s">
        <v>251</v>
      </c>
      <c r="D37" s="774" t="s">
        <v>251</v>
      </c>
      <c r="E37" s="774" t="s">
        <v>251</v>
      </c>
      <c r="F37" s="774" t="s">
        <v>251</v>
      </c>
      <c r="G37" s="774">
        <v>820.02879792</v>
      </c>
      <c r="H37" s="774">
        <v>1871.6641704</v>
      </c>
      <c r="I37" s="781">
        <v>828.54188388</v>
      </c>
      <c r="J37" s="781">
        <v>534.18159936</v>
      </c>
      <c r="K37" s="781">
        <v>699.14985192</v>
      </c>
      <c r="L37" s="774" t="s">
        <v>251</v>
      </c>
      <c r="M37" s="774" t="s">
        <v>251</v>
      </c>
      <c r="N37" s="774" t="s">
        <v>251</v>
      </c>
      <c r="O37" s="774" t="s">
        <v>251</v>
      </c>
      <c r="P37" s="774" t="s">
        <v>251</v>
      </c>
      <c r="Q37" s="774" t="s">
        <v>251</v>
      </c>
      <c r="R37" s="774" t="s">
        <v>251</v>
      </c>
      <c r="S37" s="774" t="s">
        <v>251</v>
      </c>
      <c r="T37" s="785" t="s">
        <v>251</v>
      </c>
      <c r="U37" s="785" t="s">
        <v>251</v>
      </c>
      <c r="V37" s="774" t="s">
        <v>251</v>
      </c>
      <c r="W37" s="774" t="s">
        <v>251</v>
      </c>
    </row>
    <row r="38" ht="15" spans="1:23">
      <c r="A38" s="739" t="s">
        <v>1387</v>
      </c>
      <c r="B38" s="774" t="s">
        <v>251</v>
      </c>
      <c r="C38" s="774" t="s">
        <v>251</v>
      </c>
      <c r="D38" s="774" t="s">
        <v>251</v>
      </c>
      <c r="E38" s="774" t="s">
        <v>251</v>
      </c>
      <c r="F38" s="774" t="s">
        <v>251</v>
      </c>
      <c r="G38" s="774">
        <v>843.30866016</v>
      </c>
      <c r="H38" s="774">
        <v>1920.9301416</v>
      </c>
      <c r="I38" s="781">
        <v>850.97387484</v>
      </c>
      <c r="J38" s="781">
        <v>549.53271936</v>
      </c>
      <c r="K38" s="781">
        <v>719.0726022</v>
      </c>
      <c r="L38" s="774" t="s">
        <v>251</v>
      </c>
      <c r="M38" s="774" t="s">
        <v>251</v>
      </c>
      <c r="N38" s="774" t="s">
        <v>251</v>
      </c>
      <c r="O38" s="774" t="s">
        <v>251</v>
      </c>
      <c r="P38" s="774" t="s">
        <v>251</v>
      </c>
      <c r="Q38" s="774" t="s">
        <v>251</v>
      </c>
      <c r="R38" s="774" t="s">
        <v>251</v>
      </c>
      <c r="S38" s="774" t="s">
        <v>251</v>
      </c>
      <c r="T38" s="785" t="s">
        <v>251</v>
      </c>
      <c r="U38" s="785" t="s">
        <v>251</v>
      </c>
      <c r="V38" s="774" t="s">
        <v>251</v>
      </c>
      <c r="W38" s="774" t="s">
        <v>251</v>
      </c>
    </row>
    <row r="39" ht="15" spans="1:23">
      <c r="A39" s="739" t="s">
        <v>1388</v>
      </c>
      <c r="B39" s="774" t="s">
        <v>251</v>
      </c>
      <c r="C39" s="774" t="s">
        <v>251</v>
      </c>
      <c r="D39" s="774" t="s">
        <v>251</v>
      </c>
      <c r="E39" s="774" t="s">
        <v>251</v>
      </c>
      <c r="F39" s="774" t="s">
        <v>251</v>
      </c>
      <c r="G39" s="774">
        <v>866.57706468</v>
      </c>
      <c r="H39" s="774">
        <v>1970.1961128</v>
      </c>
      <c r="I39" s="781">
        <v>873.41732352</v>
      </c>
      <c r="J39" s="781">
        <v>564.88383936</v>
      </c>
      <c r="K39" s="781">
        <v>738.99535248</v>
      </c>
      <c r="L39" s="774" t="s">
        <v>251</v>
      </c>
      <c r="M39" s="774" t="s">
        <v>251</v>
      </c>
      <c r="N39" s="774" t="s">
        <v>251</v>
      </c>
      <c r="O39" s="774" t="s">
        <v>251</v>
      </c>
      <c r="P39" s="774" t="s">
        <v>251</v>
      </c>
      <c r="Q39" s="774" t="s">
        <v>251</v>
      </c>
      <c r="R39" s="774" t="s">
        <v>251</v>
      </c>
      <c r="S39" s="774" t="s">
        <v>251</v>
      </c>
      <c r="T39" s="785" t="s">
        <v>251</v>
      </c>
      <c r="U39" s="785" t="s">
        <v>251</v>
      </c>
      <c r="V39" s="774" t="s">
        <v>251</v>
      </c>
      <c r="W39" s="774" t="s">
        <v>251</v>
      </c>
    </row>
    <row r="40" ht="15" spans="1:23">
      <c r="A40" s="739" t="s">
        <v>1389</v>
      </c>
      <c r="B40" s="774" t="s">
        <v>251</v>
      </c>
      <c r="C40" s="774" t="s">
        <v>251</v>
      </c>
      <c r="D40" s="774" t="s">
        <v>251</v>
      </c>
      <c r="E40" s="774" t="s">
        <v>251</v>
      </c>
      <c r="F40" s="774" t="s">
        <v>251</v>
      </c>
      <c r="G40" s="774">
        <v>889.85692692</v>
      </c>
      <c r="H40" s="774">
        <v>2019.462084</v>
      </c>
      <c r="I40" s="781">
        <v>895.84931448</v>
      </c>
      <c r="J40" s="781">
        <v>580.23495936</v>
      </c>
      <c r="K40" s="781">
        <v>758.91810276</v>
      </c>
      <c r="L40" s="774" t="s">
        <v>251</v>
      </c>
      <c r="M40" s="774" t="s">
        <v>251</v>
      </c>
      <c r="N40" s="774" t="s">
        <v>251</v>
      </c>
      <c r="O40" s="774" t="s">
        <v>251</v>
      </c>
      <c r="P40" s="774" t="s">
        <v>251</v>
      </c>
      <c r="Q40" s="774" t="s">
        <v>251</v>
      </c>
      <c r="R40" s="774" t="s">
        <v>251</v>
      </c>
      <c r="S40" s="774" t="s">
        <v>251</v>
      </c>
      <c r="T40" s="785" t="s">
        <v>251</v>
      </c>
      <c r="U40" s="785" t="s">
        <v>251</v>
      </c>
      <c r="V40" s="774" t="s">
        <v>251</v>
      </c>
      <c r="W40" s="774" t="s">
        <v>251</v>
      </c>
    </row>
    <row r="41" ht="15" spans="1:23">
      <c r="A41" s="739" t="s">
        <v>1390</v>
      </c>
      <c r="B41" s="774" t="s">
        <v>251</v>
      </c>
      <c r="C41" s="774" t="s">
        <v>251</v>
      </c>
      <c r="D41" s="774" t="s">
        <v>251</v>
      </c>
      <c r="E41" s="774" t="s">
        <v>251</v>
      </c>
      <c r="F41" s="774" t="s">
        <v>251</v>
      </c>
      <c r="G41" s="774">
        <v>913.12533144</v>
      </c>
      <c r="H41" s="774">
        <v>2068.7280552</v>
      </c>
      <c r="I41" s="781">
        <v>918.28130544</v>
      </c>
      <c r="J41" s="781">
        <v>595.59753708</v>
      </c>
      <c r="K41" s="781">
        <v>778.85231076</v>
      </c>
      <c r="L41" s="774" t="s">
        <v>251</v>
      </c>
      <c r="M41" s="774" t="s">
        <v>251</v>
      </c>
      <c r="N41" s="774" t="s">
        <v>251</v>
      </c>
      <c r="O41" s="774" t="s">
        <v>251</v>
      </c>
      <c r="P41" s="774" t="s">
        <v>251</v>
      </c>
      <c r="Q41" s="774" t="s">
        <v>251</v>
      </c>
      <c r="R41" s="774" t="s">
        <v>251</v>
      </c>
      <c r="S41" s="774" t="s">
        <v>251</v>
      </c>
      <c r="T41" s="785" t="s">
        <v>251</v>
      </c>
      <c r="U41" s="785" t="s">
        <v>251</v>
      </c>
      <c r="V41" s="774" t="s">
        <v>251</v>
      </c>
      <c r="W41" s="774" t="s">
        <v>251</v>
      </c>
    </row>
    <row r="42" ht="15" spans="1:23">
      <c r="A42" s="739" t="s">
        <v>1391</v>
      </c>
      <c r="B42" s="774" t="s">
        <v>251</v>
      </c>
      <c r="C42" s="774" t="s">
        <v>251</v>
      </c>
      <c r="D42" s="774" t="s">
        <v>251</v>
      </c>
      <c r="E42" s="774" t="s">
        <v>251</v>
      </c>
      <c r="F42" s="774" t="s">
        <v>251</v>
      </c>
      <c r="G42" s="774">
        <v>936.40519368</v>
      </c>
      <c r="H42" s="774">
        <v>2117.9940264</v>
      </c>
      <c r="I42" s="781">
        <v>940.7132964</v>
      </c>
      <c r="J42" s="781">
        <v>610.94865708</v>
      </c>
      <c r="K42" s="781">
        <v>798.77506104</v>
      </c>
      <c r="L42" s="774" t="s">
        <v>251</v>
      </c>
      <c r="M42" s="774" t="s">
        <v>251</v>
      </c>
      <c r="N42" s="774" t="s">
        <v>251</v>
      </c>
      <c r="O42" s="774" t="s">
        <v>251</v>
      </c>
      <c r="P42" s="774" t="s">
        <v>251</v>
      </c>
      <c r="Q42" s="774" t="s">
        <v>251</v>
      </c>
      <c r="R42" s="774" t="s">
        <v>251</v>
      </c>
      <c r="S42" s="774" t="s">
        <v>251</v>
      </c>
      <c r="T42" s="785" t="s">
        <v>251</v>
      </c>
      <c r="U42" s="785" t="s">
        <v>251</v>
      </c>
      <c r="V42" s="774" t="s">
        <v>251</v>
      </c>
      <c r="W42" s="774" t="s">
        <v>251</v>
      </c>
    </row>
    <row r="43" ht="15" spans="1:23">
      <c r="A43" s="739" t="s">
        <v>1392</v>
      </c>
      <c r="B43" s="774" t="s">
        <v>251</v>
      </c>
      <c r="C43" s="774" t="s">
        <v>251</v>
      </c>
      <c r="D43" s="774" t="s">
        <v>251</v>
      </c>
      <c r="E43" s="774" t="s">
        <v>251</v>
      </c>
      <c r="F43" s="774" t="s">
        <v>251</v>
      </c>
      <c r="G43" s="774">
        <v>959.68505592</v>
      </c>
      <c r="H43" s="774">
        <v>2167.2599976</v>
      </c>
      <c r="I43" s="781">
        <v>963.14528736</v>
      </c>
      <c r="J43" s="781">
        <v>626.29977708</v>
      </c>
      <c r="K43" s="781">
        <v>818.69781132</v>
      </c>
      <c r="L43" s="774" t="s">
        <v>251</v>
      </c>
      <c r="M43" s="774" t="s">
        <v>251</v>
      </c>
      <c r="N43" s="774" t="s">
        <v>251</v>
      </c>
      <c r="O43" s="774" t="s">
        <v>251</v>
      </c>
      <c r="P43" s="774" t="s">
        <v>251</v>
      </c>
      <c r="Q43" s="774" t="s">
        <v>251</v>
      </c>
      <c r="R43" s="774" t="s">
        <v>251</v>
      </c>
      <c r="S43" s="774" t="s">
        <v>251</v>
      </c>
      <c r="T43" s="785" t="s">
        <v>251</v>
      </c>
      <c r="U43" s="785" t="s">
        <v>251</v>
      </c>
      <c r="V43" s="774" t="s">
        <v>251</v>
      </c>
      <c r="W43" s="774" t="s">
        <v>251</v>
      </c>
    </row>
    <row r="44" ht="15" spans="1:23">
      <c r="A44" s="739" t="s">
        <v>1393</v>
      </c>
      <c r="B44" s="774" t="s">
        <v>251</v>
      </c>
      <c r="C44" s="774" t="s">
        <v>251</v>
      </c>
      <c r="D44" s="774" t="s">
        <v>251</v>
      </c>
      <c r="E44" s="774" t="s">
        <v>251</v>
      </c>
      <c r="F44" s="774" t="s">
        <v>251</v>
      </c>
      <c r="G44" s="774">
        <v>982.95346044</v>
      </c>
      <c r="H44" s="774">
        <v>2216.5259688</v>
      </c>
      <c r="I44" s="781">
        <v>985.58873604</v>
      </c>
      <c r="J44" s="781">
        <v>641.65089708</v>
      </c>
      <c r="K44" s="781">
        <v>838.6205616</v>
      </c>
      <c r="L44" s="774" t="s">
        <v>251</v>
      </c>
      <c r="M44" s="774" t="s">
        <v>251</v>
      </c>
      <c r="N44" s="774" t="s">
        <v>251</v>
      </c>
      <c r="O44" s="774" t="s">
        <v>251</v>
      </c>
      <c r="P44" s="774" t="s">
        <v>251</v>
      </c>
      <c r="Q44" s="774" t="s">
        <v>251</v>
      </c>
      <c r="R44" s="774" t="s">
        <v>251</v>
      </c>
      <c r="S44" s="774" t="s">
        <v>251</v>
      </c>
      <c r="T44" s="785" t="s">
        <v>251</v>
      </c>
      <c r="U44" s="785" t="s">
        <v>251</v>
      </c>
      <c r="V44" s="774" t="s">
        <v>251</v>
      </c>
      <c r="W44" s="774" t="s">
        <v>251</v>
      </c>
    </row>
    <row r="45" ht="15" spans="1:23">
      <c r="A45" s="739" t="s">
        <v>1394</v>
      </c>
      <c r="B45" s="774" t="s">
        <v>251</v>
      </c>
      <c r="C45" s="774" t="s">
        <v>251</v>
      </c>
      <c r="D45" s="774" t="s">
        <v>251</v>
      </c>
      <c r="E45" s="774" t="s">
        <v>251</v>
      </c>
      <c r="F45" s="774" t="s">
        <v>251</v>
      </c>
      <c r="G45" s="774">
        <v>1006.23332268</v>
      </c>
      <c r="H45" s="774">
        <v>2265.79194</v>
      </c>
      <c r="I45" s="781">
        <v>1008.020727</v>
      </c>
      <c r="J45" s="781">
        <v>657.00201708</v>
      </c>
      <c r="K45" s="781">
        <v>858.5547696</v>
      </c>
      <c r="L45" s="774" t="s">
        <v>251</v>
      </c>
      <c r="M45" s="774" t="s">
        <v>251</v>
      </c>
      <c r="N45" s="774" t="s">
        <v>251</v>
      </c>
      <c r="O45" s="774" t="s">
        <v>251</v>
      </c>
      <c r="P45" s="774" t="s">
        <v>251</v>
      </c>
      <c r="Q45" s="774" t="s">
        <v>251</v>
      </c>
      <c r="R45" s="774" t="s">
        <v>251</v>
      </c>
      <c r="S45" s="774" t="s">
        <v>251</v>
      </c>
      <c r="T45" s="785" t="s">
        <v>251</v>
      </c>
      <c r="U45" s="785" t="s">
        <v>251</v>
      </c>
      <c r="V45" s="774" t="s">
        <v>251</v>
      </c>
      <c r="W45" s="774" t="s">
        <v>251</v>
      </c>
    </row>
    <row r="46" ht="15" spans="1:23">
      <c r="A46" s="739" t="s">
        <v>1395</v>
      </c>
      <c r="B46" s="774" t="s">
        <v>251</v>
      </c>
      <c r="C46" s="774" t="s">
        <v>251</v>
      </c>
      <c r="D46" s="774" t="s">
        <v>251</v>
      </c>
      <c r="E46" s="774" t="s">
        <v>251</v>
      </c>
      <c r="F46" s="774" t="s">
        <v>251</v>
      </c>
      <c r="G46" s="774">
        <v>1012.3151472</v>
      </c>
      <c r="H46" s="774">
        <v>2315.0579112</v>
      </c>
      <c r="I46" s="781">
        <v>1030.45271796</v>
      </c>
      <c r="J46" s="781">
        <v>662.2245126</v>
      </c>
      <c r="K46" s="781">
        <v>864.3386934</v>
      </c>
      <c r="L46" s="774" t="s">
        <v>251</v>
      </c>
      <c r="M46" s="774" t="s">
        <v>251</v>
      </c>
      <c r="N46" s="774" t="s">
        <v>251</v>
      </c>
      <c r="O46" s="774" t="s">
        <v>251</v>
      </c>
      <c r="P46" s="774" t="s">
        <v>251</v>
      </c>
      <c r="Q46" s="774" t="s">
        <v>251</v>
      </c>
      <c r="R46" s="774" t="s">
        <v>251</v>
      </c>
      <c r="S46" s="774" t="s">
        <v>251</v>
      </c>
      <c r="T46" s="785" t="s">
        <v>251</v>
      </c>
      <c r="U46" s="785" t="s">
        <v>251</v>
      </c>
      <c r="V46" s="774" t="s">
        <v>251</v>
      </c>
      <c r="W46" s="774" t="s">
        <v>251</v>
      </c>
    </row>
    <row r="47" ht="15" spans="1:23">
      <c r="A47" s="739" t="s">
        <v>1396</v>
      </c>
      <c r="B47" s="774" t="s">
        <v>251</v>
      </c>
      <c r="C47" s="774" t="s">
        <v>251</v>
      </c>
      <c r="D47" s="774" t="s">
        <v>251</v>
      </c>
      <c r="E47" s="774" t="s">
        <v>251</v>
      </c>
      <c r="F47" s="774" t="s">
        <v>251</v>
      </c>
      <c r="G47" s="774">
        <v>1016.2085472</v>
      </c>
      <c r="H47" s="774">
        <v>2364.3238824</v>
      </c>
      <c r="I47" s="781">
        <v>1052.88470892</v>
      </c>
      <c r="J47" s="781">
        <v>666.1179126</v>
      </c>
      <c r="K47" s="781">
        <v>868.2320934</v>
      </c>
      <c r="L47" s="774" t="s">
        <v>251</v>
      </c>
      <c r="M47" s="774" t="s">
        <v>251</v>
      </c>
      <c r="N47" s="774" t="s">
        <v>251</v>
      </c>
      <c r="O47" s="774" t="s">
        <v>251</v>
      </c>
      <c r="P47" s="774" t="s">
        <v>251</v>
      </c>
      <c r="Q47" s="774" t="s">
        <v>251</v>
      </c>
      <c r="R47" s="774" t="s">
        <v>251</v>
      </c>
      <c r="S47" s="774" t="s">
        <v>251</v>
      </c>
      <c r="T47" s="785" t="s">
        <v>251</v>
      </c>
      <c r="U47" s="785" t="s">
        <v>251</v>
      </c>
      <c r="V47" s="774" t="s">
        <v>251</v>
      </c>
      <c r="W47" s="774" t="s">
        <v>251</v>
      </c>
    </row>
    <row r="48" spans="1:23">
      <c r="A48" s="739" t="s">
        <v>2666</v>
      </c>
      <c r="B48" s="775" t="s">
        <v>860</v>
      </c>
      <c r="C48" s="776" t="s">
        <v>2636</v>
      </c>
      <c r="D48" s="776" t="s">
        <v>2667</v>
      </c>
      <c r="E48" s="776" t="s">
        <v>2668</v>
      </c>
      <c r="F48" s="776" t="s">
        <v>2669</v>
      </c>
      <c r="G48" s="776" t="s">
        <v>2670</v>
      </c>
      <c r="H48" s="776" t="s">
        <v>2671</v>
      </c>
      <c r="I48" s="776" t="s">
        <v>2672</v>
      </c>
      <c r="J48" s="776" t="s">
        <v>2673</v>
      </c>
      <c r="K48" s="776" t="s">
        <v>2674</v>
      </c>
      <c r="L48" s="776" t="s">
        <v>2675</v>
      </c>
      <c r="M48" s="782" t="s">
        <v>2676</v>
      </c>
      <c r="N48" s="776" t="s">
        <v>2677</v>
      </c>
      <c r="O48" s="776" t="s">
        <v>2678</v>
      </c>
      <c r="P48" s="776" t="s">
        <v>2679</v>
      </c>
      <c r="Q48" s="776" t="s">
        <v>2680</v>
      </c>
      <c r="R48" s="776" t="s">
        <v>2681</v>
      </c>
      <c r="S48" s="776" t="s">
        <v>2682</v>
      </c>
      <c r="T48" s="776" t="s">
        <v>2683</v>
      </c>
      <c r="U48" s="776" t="s">
        <v>2684</v>
      </c>
      <c r="V48" s="776" t="s">
        <v>2685</v>
      </c>
      <c r="W48" s="786" t="s">
        <v>2686</v>
      </c>
    </row>
    <row r="49" ht="18.75" spans="1:23">
      <c r="A49" s="739" t="s">
        <v>2689</v>
      </c>
      <c r="B49" s="777" t="s">
        <v>251</v>
      </c>
      <c r="C49" s="777" t="s">
        <v>251</v>
      </c>
      <c r="D49" s="777" t="s">
        <v>251</v>
      </c>
      <c r="E49" s="777" t="s">
        <v>251</v>
      </c>
      <c r="F49" s="777" t="s">
        <v>251</v>
      </c>
      <c r="G49" s="778">
        <v>37</v>
      </c>
      <c r="H49" s="774">
        <v>106.32224</v>
      </c>
      <c r="I49" s="783">
        <v>44.41</v>
      </c>
      <c r="J49" s="784">
        <v>36</v>
      </c>
      <c r="K49" s="784">
        <v>40</v>
      </c>
      <c r="L49" s="777" t="s">
        <v>251</v>
      </c>
      <c r="M49" s="777" t="s">
        <v>251</v>
      </c>
      <c r="N49" s="777" t="s">
        <v>251</v>
      </c>
      <c r="O49" s="777" t="s">
        <v>251</v>
      </c>
      <c r="P49" s="777" t="s">
        <v>251</v>
      </c>
      <c r="Q49" s="777" t="s">
        <v>251</v>
      </c>
      <c r="R49" s="777" t="s">
        <v>251</v>
      </c>
      <c r="S49" s="777" t="s">
        <v>251</v>
      </c>
      <c r="T49" s="777" t="s">
        <v>251</v>
      </c>
      <c r="U49" s="777" t="s">
        <v>251</v>
      </c>
      <c r="V49" s="777" t="s">
        <v>251</v>
      </c>
      <c r="W49" s="777" t="s">
        <v>251</v>
      </c>
    </row>
    <row r="50" ht="18.75" spans="1:23">
      <c r="A50" s="739" t="s">
        <v>2690</v>
      </c>
      <c r="B50" s="777" t="s">
        <v>251</v>
      </c>
      <c r="C50" s="777" t="s">
        <v>251</v>
      </c>
      <c r="D50" s="777" t="s">
        <v>251</v>
      </c>
      <c r="E50" s="777" t="s">
        <v>251</v>
      </c>
      <c r="F50" s="777" t="s">
        <v>251</v>
      </c>
      <c r="G50" s="778">
        <v>36</v>
      </c>
      <c r="H50" s="774">
        <v>105.85771</v>
      </c>
      <c r="I50" s="783">
        <v>43.8</v>
      </c>
      <c r="J50" s="778">
        <v>34</v>
      </c>
      <c r="K50" s="778">
        <v>39</v>
      </c>
      <c r="L50" s="777" t="s">
        <v>251</v>
      </c>
      <c r="M50" s="777" t="s">
        <v>251</v>
      </c>
      <c r="N50" s="777" t="s">
        <v>251</v>
      </c>
      <c r="O50" s="777" t="s">
        <v>251</v>
      </c>
      <c r="P50" s="777" t="s">
        <v>251</v>
      </c>
      <c r="Q50" s="777" t="s">
        <v>251</v>
      </c>
      <c r="R50" s="777" t="s">
        <v>251</v>
      </c>
      <c r="S50" s="777" t="s">
        <v>251</v>
      </c>
      <c r="T50" s="777" t="s">
        <v>251</v>
      </c>
      <c r="U50" s="777" t="s">
        <v>251</v>
      </c>
      <c r="V50" s="777" t="s">
        <v>251</v>
      </c>
      <c r="W50" s="777" t="s">
        <v>251</v>
      </c>
    </row>
    <row r="51" ht="18.75" spans="1:23">
      <c r="A51" s="739" t="s">
        <v>2691</v>
      </c>
      <c r="B51" s="777" t="s">
        <v>251</v>
      </c>
      <c r="C51" s="777" t="s">
        <v>251</v>
      </c>
      <c r="D51" s="777" t="s">
        <v>251</v>
      </c>
      <c r="E51" s="777" t="s">
        <v>251</v>
      </c>
      <c r="F51" s="777" t="s">
        <v>251</v>
      </c>
      <c r="G51" s="778">
        <v>36</v>
      </c>
      <c r="H51" s="774">
        <v>98.39124</v>
      </c>
      <c r="I51" s="783">
        <v>41.08</v>
      </c>
      <c r="J51" s="778">
        <v>33</v>
      </c>
      <c r="K51" s="778">
        <v>36</v>
      </c>
      <c r="L51" s="777" t="s">
        <v>251</v>
      </c>
      <c r="M51" s="777" t="s">
        <v>251</v>
      </c>
      <c r="N51" s="777" t="s">
        <v>251</v>
      </c>
      <c r="O51" s="777" t="s">
        <v>251</v>
      </c>
      <c r="P51" s="777" t="s">
        <v>251</v>
      </c>
      <c r="Q51" s="777" t="s">
        <v>251</v>
      </c>
      <c r="R51" s="777" t="s">
        <v>251</v>
      </c>
      <c r="S51" s="777" t="s">
        <v>251</v>
      </c>
      <c r="T51" s="777" t="s">
        <v>251</v>
      </c>
      <c r="U51" s="777" t="s">
        <v>251</v>
      </c>
      <c r="V51" s="777" t="s">
        <v>251</v>
      </c>
      <c r="W51" s="777" t="s">
        <v>251</v>
      </c>
    </row>
    <row r="52" ht="18.75" spans="1:23">
      <c r="A52" s="739" t="s">
        <v>2692</v>
      </c>
      <c r="B52" s="777" t="s">
        <v>251</v>
      </c>
      <c r="C52" s="777" t="s">
        <v>251</v>
      </c>
      <c r="D52" s="777" t="s">
        <v>251</v>
      </c>
      <c r="E52" s="777" t="s">
        <v>251</v>
      </c>
      <c r="F52" s="777" t="s">
        <v>251</v>
      </c>
      <c r="G52" s="778">
        <v>36</v>
      </c>
      <c r="H52" s="774">
        <v>98.39124</v>
      </c>
      <c r="I52" s="783">
        <v>41.08</v>
      </c>
      <c r="J52" s="778">
        <v>33</v>
      </c>
      <c r="K52" s="778">
        <v>36</v>
      </c>
      <c r="L52" s="777" t="s">
        <v>251</v>
      </c>
      <c r="M52" s="777" t="s">
        <v>251</v>
      </c>
      <c r="N52" s="777" t="s">
        <v>251</v>
      </c>
      <c r="O52" s="777" t="s">
        <v>251</v>
      </c>
      <c r="P52" s="777" t="s">
        <v>251</v>
      </c>
      <c r="Q52" s="777" t="s">
        <v>251</v>
      </c>
      <c r="R52" s="777" t="s">
        <v>251</v>
      </c>
      <c r="S52" s="777" t="s">
        <v>251</v>
      </c>
      <c r="T52" s="777" t="s">
        <v>251</v>
      </c>
      <c r="U52" s="777" t="s">
        <v>251</v>
      </c>
      <c r="V52" s="777" t="s">
        <v>251</v>
      </c>
      <c r="W52" s="777" t="s">
        <v>251</v>
      </c>
    </row>
    <row r="53" ht="15" spans="1:23">
      <c r="A53" s="739" t="s">
        <v>2693</v>
      </c>
      <c r="B53" s="777" t="s">
        <v>251</v>
      </c>
      <c r="C53" s="777" t="s">
        <v>251</v>
      </c>
      <c r="D53" s="777" t="s">
        <v>251</v>
      </c>
      <c r="E53" s="777" t="s">
        <v>251</v>
      </c>
      <c r="F53" s="777" t="s">
        <v>251</v>
      </c>
      <c r="G53" s="779">
        <v>35.84</v>
      </c>
      <c r="H53" s="774">
        <v>97.9607</v>
      </c>
      <c r="I53" s="774">
        <v>48.23333</v>
      </c>
      <c r="J53" s="779">
        <v>34.05</v>
      </c>
      <c r="K53" s="779">
        <v>35.72</v>
      </c>
      <c r="L53" s="777" t="s">
        <v>251</v>
      </c>
      <c r="M53" s="777" t="s">
        <v>251</v>
      </c>
      <c r="N53" s="777" t="s">
        <v>251</v>
      </c>
      <c r="O53" s="777" t="s">
        <v>251</v>
      </c>
      <c r="P53" s="777" t="s">
        <v>251</v>
      </c>
      <c r="Q53" s="777" t="s">
        <v>251</v>
      </c>
      <c r="R53" s="777" t="s">
        <v>251</v>
      </c>
      <c r="S53" s="777" t="s">
        <v>251</v>
      </c>
      <c r="T53" s="777" t="s">
        <v>251</v>
      </c>
      <c r="U53" s="777" t="s">
        <v>251</v>
      </c>
      <c r="V53" s="777" t="s">
        <v>251</v>
      </c>
      <c r="W53" s="777" t="s">
        <v>251</v>
      </c>
    </row>
    <row r="54" ht="15" spans="1:23">
      <c r="A54" s="739" t="s">
        <v>2694</v>
      </c>
      <c r="B54" s="777" t="s">
        <v>251</v>
      </c>
      <c r="C54" s="777" t="s">
        <v>251</v>
      </c>
      <c r="D54" s="777" t="s">
        <v>251</v>
      </c>
      <c r="E54" s="777" t="s">
        <v>251</v>
      </c>
      <c r="F54" s="777" t="s">
        <v>251</v>
      </c>
      <c r="G54" s="779">
        <v>35.84</v>
      </c>
      <c r="H54" s="774">
        <v>97.53016</v>
      </c>
      <c r="I54" s="774">
        <v>48.06338</v>
      </c>
      <c r="J54" s="779">
        <v>33.72</v>
      </c>
      <c r="K54" s="779">
        <v>35.37</v>
      </c>
      <c r="L54" s="777" t="s">
        <v>251</v>
      </c>
      <c r="M54" s="777" t="s">
        <v>251</v>
      </c>
      <c r="N54" s="777" t="s">
        <v>251</v>
      </c>
      <c r="O54" s="777" t="s">
        <v>251</v>
      </c>
      <c r="P54" s="777" t="s">
        <v>251</v>
      </c>
      <c r="Q54" s="777" t="s">
        <v>251</v>
      </c>
      <c r="R54" s="777" t="s">
        <v>251</v>
      </c>
      <c r="S54" s="777" t="s">
        <v>251</v>
      </c>
      <c r="T54" s="777" t="s">
        <v>251</v>
      </c>
      <c r="U54" s="777" t="s">
        <v>251</v>
      </c>
      <c r="V54" s="777" t="s">
        <v>251</v>
      </c>
      <c r="W54" s="777" t="s">
        <v>251</v>
      </c>
    </row>
    <row r="55" ht="15" spans="1:23">
      <c r="A55" s="739" t="s">
        <v>2695</v>
      </c>
      <c r="B55" s="777" t="s">
        <v>251</v>
      </c>
      <c r="C55" s="777" t="s">
        <v>251</v>
      </c>
      <c r="D55" s="777" t="s">
        <v>251</v>
      </c>
      <c r="E55" s="777" t="s">
        <v>251</v>
      </c>
      <c r="F55" s="777" t="s">
        <v>251</v>
      </c>
      <c r="G55" s="779">
        <v>35.83</v>
      </c>
      <c r="H55" s="774">
        <v>97.09962</v>
      </c>
      <c r="I55" s="774">
        <v>47.73481</v>
      </c>
      <c r="J55" s="779">
        <v>33.06</v>
      </c>
      <c r="K55" s="779">
        <v>34.67</v>
      </c>
      <c r="L55" s="777" t="s">
        <v>251</v>
      </c>
      <c r="M55" s="777" t="s">
        <v>251</v>
      </c>
      <c r="N55" s="777" t="s">
        <v>251</v>
      </c>
      <c r="O55" s="777" t="s">
        <v>251</v>
      </c>
      <c r="P55" s="777" t="s">
        <v>251</v>
      </c>
      <c r="Q55" s="777" t="s">
        <v>251</v>
      </c>
      <c r="R55" s="777" t="s">
        <v>251</v>
      </c>
      <c r="S55" s="777" t="s">
        <v>251</v>
      </c>
      <c r="T55" s="777" t="s">
        <v>251</v>
      </c>
      <c r="U55" s="777" t="s">
        <v>251</v>
      </c>
      <c r="V55" s="777" t="s">
        <v>251</v>
      </c>
      <c r="W55" s="777" t="s">
        <v>251</v>
      </c>
    </row>
    <row r="56" ht="42" customHeight="1" spans="1:23">
      <c r="A56" s="744" t="s">
        <v>2696</v>
      </c>
      <c r="B56" s="745"/>
      <c r="C56" s="745"/>
      <c r="D56" s="745"/>
      <c r="E56" s="745"/>
      <c r="F56" s="745"/>
      <c r="G56" s="745"/>
      <c r="H56" s="745"/>
      <c r="I56" s="745"/>
      <c r="J56" s="745"/>
      <c r="K56" s="745"/>
      <c r="L56" s="745"/>
      <c r="M56" s="745"/>
      <c r="N56" s="745"/>
      <c r="O56" s="745"/>
      <c r="P56" s="745"/>
      <c r="Q56" s="745"/>
      <c r="R56" s="745"/>
      <c r="S56" s="745"/>
      <c r="T56" s="745"/>
      <c r="U56" s="745"/>
      <c r="V56" s="745"/>
      <c r="W56" s="745"/>
    </row>
    <row r="57" spans="1:23">
      <c r="A57" s="746" t="s">
        <v>753</v>
      </c>
      <c r="B57" s="747" t="s">
        <v>2697</v>
      </c>
      <c r="C57" s="748"/>
      <c r="D57" s="748"/>
      <c r="E57" s="748"/>
      <c r="F57" s="748"/>
      <c r="G57" s="748"/>
      <c r="H57" s="748"/>
      <c r="I57" s="748"/>
      <c r="J57" s="748"/>
      <c r="K57" s="748"/>
      <c r="L57" s="748"/>
      <c r="M57" s="748"/>
      <c r="N57" s="748"/>
      <c r="O57" s="748"/>
      <c r="P57" s="748"/>
      <c r="Q57" s="748"/>
      <c r="R57" s="748"/>
      <c r="S57" s="748"/>
      <c r="T57" s="748"/>
      <c r="U57" s="748"/>
      <c r="V57" s="761"/>
      <c r="W57" s="750"/>
    </row>
    <row r="58" spans="1:23">
      <c r="A58" s="749" t="s">
        <v>2698</v>
      </c>
      <c r="B58" s="750"/>
      <c r="C58" s="750"/>
      <c r="D58" s="750"/>
      <c r="E58" s="750"/>
      <c r="F58" s="750"/>
      <c r="G58" s="750"/>
      <c r="H58" s="750"/>
      <c r="I58" s="750"/>
      <c r="J58" s="750"/>
      <c r="K58" s="750"/>
      <c r="L58" s="750"/>
      <c r="M58" s="750"/>
      <c r="N58" s="750"/>
      <c r="O58" s="750"/>
      <c r="P58" s="750"/>
      <c r="Q58" s="750"/>
      <c r="R58" s="750"/>
      <c r="S58" s="750"/>
      <c r="T58" s="750"/>
      <c r="U58" s="750"/>
      <c r="V58" s="762"/>
      <c r="W58" s="750"/>
    </row>
    <row r="59" spans="1:23">
      <c r="A59" s="749" t="s">
        <v>2699</v>
      </c>
      <c r="B59" s="750"/>
      <c r="C59" s="750"/>
      <c r="D59" s="750"/>
      <c r="E59" s="750"/>
      <c r="F59" s="750"/>
      <c r="G59" s="750"/>
      <c r="H59" s="750"/>
      <c r="I59" s="750"/>
      <c r="J59" s="750"/>
      <c r="K59" s="750"/>
      <c r="L59" s="750"/>
      <c r="M59" s="750"/>
      <c r="N59" s="750"/>
      <c r="O59" s="750"/>
      <c r="P59" s="750"/>
      <c r="Q59" s="750"/>
      <c r="R59" s="750"/>
      <c r="S59" s="750"/>
      <c r="T59" s="750"/>
      <c r="U59" s="750"/>
      <c r="V59" s="762"/>
      <c r="W59" s="750"/>
    </row>
    <row r="60" spans="1:23">
      <c r="A60" s="749" t="s">
        <v>2700</v>
      </c>
      <c r="B60" s="750"/>
      <c r="C60" s="750"/>
      <c r="D60" s="750"/>
      <c r="E60" s="750"/>
      <c r="F60" s="750"/>
      <c r="G60" s="750"/>
      <c r="H60" s="750"/>
      <c r="I60" s="750"/>
      <c r="J60" s="750"/>
      <c r="K60" s="750"/>
      <c r="L60" s="750"/>
      <c r="M60" s="750"/>
      <c r="N60" s="750"/>
      <c r="O60" s="750"/>
      <c r="P60" s="750"/>
      <c r="Q60" s="750"/>
      <c r="R60" s="750"/>
      <c r="S60" s="750"/>
      <c r="T60" s="750"/>
      <c r="U60" s="750"/>
      <c r="V60" s="762"/>
      <c r="W60" s="750"/>
    </row>
    <row r="61" spans="1:23">
      <c r="A61" s="749" t="s">
        <v>2701</v>
      </c>
      <c r="B61" s="750"/>
      <c r="C61" s="750"/>
      <c r="D61" s="750"/>
      <c r="E61" s="750"/>
      <c r="F61" s="750"/>
      <c r="G61" s="750"/>
      <c r="H61" s="750"/>
      <c r="I61" s="750"/>
      <c r="J61" s="750"/>
      <c r="K61" s="750"/>
      <c r="L61" s="750"/>
      <c r="M61" s="750"/>
      <c r="N61" s="750"/>
      <c r="O61" s="750"/>
      <c r="P61" s="750"/>
      <c r="Q61" s="750"/>
      <c r="R61" s="750"/>
      <c r="S61" s="750"/>
      <c r="T61" s="750"/>
      <c r="U61" s="750"/>
      <c r="V61" s="762"/>
      <c r="W61" s="750"/>
    </row>
    <row r="62" spans="1:23">
      <c r="A62" s="749" t="s">
        <v>2702</v>
      </c>
      <c r="B62" s="750"/>
      <c r="C62" s="750"/>
      <c r="D62" s="750"/>
      <c r="E62" s="750"/>
      <c r="F62" s="750"/>
      <c r="G62" s="750"/>
      <c r="H62" s="750"/>
      <c r="I62" s="750"/>
      <c r="J62" s="750"/>
      <c r="K62" s="750"/>
      <c r="L62" s="750"/>
      <c r="M62" s="750"/>
      <c r="N62" s="750"/>
      <c r="O62" s="750"/>
      <c r="P62" s="750"/>
      <c r="Q62" s="750"/>
      <c r="R62" s="750"/>
      <c r="S62" s="750"/>
      <c r="T62" s="750"/>
      <c r="U62" s="750"/>
      <c r="V62" s="762"/>
      <c r="W62" s="750"/>
    </row>
    <row r="63" spans="1:23">
      <c r="A63" s="749" t="s">
        <v>2703</v>
      </c>
      <c r="B63" s="750"/>
      <c r="C63" s="750"/>
      <c r="D63" s="750"/>
      <c r="E63" s="750"/>
      <c r="F63" s="750"/>
      <c r="G63" s="750"/>
      <c r="H63" s="750"/>
      <c r="I63" s="750"/>
      <c r="J63" s="750"/>
      <c r="K63" s="750"/>
      <c r="L63" s="750"/>
      <c r="M63" s="750"/>
      <c r="N63" s="750"/>
      <c r="O63" s="750"/>
      <c r="P63" s="750"/>
      <c r="Q63" s="750"/>
      <c r="R63" s="750"/>
      <c r="S63" s="750"/>
      <c r="T63" s="750"/>
      <c r="U63" s="750"/>
      <c r="V63" s="762"/>
      <c r="W63" s="750"/>
    </row>
    <row r="64" spans="1:23">
      <c r="A64" s="751" t="s">
        <v>2704</v>
      </c>
      <c r="B64" s="752"/>
      <c r="C64" s="752"/>
      <c r="D64" s="752"/>
      <c r="E64" s="752"/>
      <c r="F64" s="752"/>
      <c r="G64" s="752"/>
      <c r="H64" s="752"/>
      <c r="I64" s="752"/>
      <c r="J64" s="752"/>
      <c r="K64" s="752"/>
      <c r="L64" s="752"/>
      <c r="M64" s="752"/>
      <c r="N64" s="752"/>
      <c r="O64" s="752"/>
      <c r="P64" s="752"/>
      <c r="Q64" s="750"/>
      <c r="R64" s="750"/>
      <c r="S64" s="750"/>
      <c r="T64" s="750"/>
      <c r="U64" s="750"/>
      <c r="V64" s="762"/>
      <c r="W64" s="750"/>
    </row>
    <row r="65" spans="1:23">
      <c r="A65" s="751" t="s">
        <v>2705</v>
      </c>
      <c r="B65" s="752"/>
      <c r="C65" s="752"/>
      <c r="D65" s="752"/>
      <c r="E65" s="752"/>
      <c r="F65" s="752"/>
      <c r="G65" s="752"/>
      <c r="H65" s="752"/>
      <c r="I65" s="752"/>
      <c r="J65" s="752"/>
      <c r="K65" s="752"/>
      <c r="L65" s="752"/>
      <c r="M65" s="752"/>
      <c r="N65" s="752"/>
      <c r="O65" s="752"/>
      <c r="P65" s="752"/>
      <c r="Q65" s="750"/>
      <c r="R65" s="750"/>
      <c r="S65" s="750"/>
      <c r="T65" s="750"/>
      <c r="U65" s="750"/>
      <c r="V65" s="762"/>
      <c r="W65" s="750"/>
    </row>
    <row r="66" spans="1:23">
      <c r="A66" s="751" t="s">
        <v>2706</v>
      </c>
      <c r="B66" s="752"/>
      <c r="C66" s="752"/>
      <c r="D66" s="752"/>
      <c r="E66" s="752"/>
      <c r="F66" s="752"/>
      <c r="G66" s="752"/>
      <c r="H66" s="752"/>
      <c r="I66" s="752"/>
      <c r="J66" s="752"/>
      <c r="K66" s="752"/>
      <c r="L66" s="752"/>
      <c r="M66" s="752"/>
      <c r="N66" s="752"/>
      <c r="O66" s="752"/>
      <c r="P66" s="752"/>
      <c r="Q66" s="750"/>
      <c r="R66" s="750"/>
      <c r="S66" s="750"/>
      <c r="T66" s="750"/>
      <c r="U66" s="750"/>
      <c r="V66" s="762"/>
      <c r="W66" s="750"/>
    </row>
    <row r="67" spans="1:23">
      <c r="A67" s="751" t="s">
        <v>2707</v>
      </c>
      <c r="B67" s="752"/>
      <c r="C67" s="752"/>
      <c r="D67" s="752"/>
      <c r="E67" s="752"/>
      <c r="F67" s="752"/>
      <c r="G67" s="752"/>
      <c r="H67" s="752"/>
      <c r="I67" s="752"/>
      <c r="J67" s="752"/>
      <c r="K67" s="752"/>
      <c r="L67" s="752"/>
      <c r="M67" s="752"/>
      <c r="N67" s="752"/>
      <c r="O67" s="752"/>
      <c r="P67" s="752"/>
      <c r="Q67" s="750"/>
      <c r="R67" s="750"/>
      <c r="S67" s="750"/>
      <c r="T67" s="750"/>
      <c r="U67" s="750"/>
      <c r="V67" s="762"/>
      <c r="W67" s="750"/>
    </row>
    <row r="68" spans="1:23">
      <c r="A68" s="749" t="s">
        <v>2708</v>
      </c>
      <c r="B68" s="750"/>
      <c r="C68" s="750"/>
      <c r="D68" s="750"/>
      <c r="E68" s="750"/>
      <c r="F68" s="750"/>
      <c r="G68" s="750"/>
      <c r="H68" s="750"/>
      <c r="I68" s="750"/>
      <c r="J68" s="750"/>
      <c r="K68" s="750"/>
      <c r="L68" s="750"/>
      <c r="M68" s="750"/>
      <c r="N68" s="750"/>
      <c r="O68" s="750"/>
      <c r="P68" s="750"/>
      <c r="Q68" s="750"/>
      <c r="R68" s="750"/>
      <c r="S68" s="750"/>
      <c r="T68" s="750"/>
      <c r="U68" s="750"/>
      <c r="V68" s="762"/>
      <c r="W68" s="750"/>
    </row>
    <row r="69" spans="1:23">
      <c r="A69" s="749" t="s">
        <v>2709</v>
      </c>
      <c r="B69" s="750"/>
      <c r="C69" s="750"/>
      <c r="D69" s="750"/>
      <c r="E69" s="750"/>
      <c r="F69" s="750"/>
      <c r="G69" s="750"/>
      <c r="H69" s="750"/>
      <c r="I69" s="750"/>
      <c r="J69" s="750"/>
      <c r="K69" s="750"/>
      <c r="L69" s="750"/>
      <c r="M69" s="750"/>
      <c r="N69" s="750"/>
      <c r="O69" s="750"/>
      <c r="P69" s="750"/>
      <c r="Q69" s="750"/>
      <c r="R69" s="750"/>
      <c r="S69" s="750"/>
      <c r="T69" s="750"/>
      <c r="U69" s="750"/>
      <c r="V69" s="762"/>
      <c r="W69" s="750"/>
    </row>
    <row r="70" spans="1:23">
      <c r="A70" s="749" t="s">
        <v>2710</v>
      </c>
      <c r="B70" s="750"/>
      <c r="C70" s="750"/>
      <c r="D70" s="750"/>
      <c r="E70" s="750"/>
      <c r="F70" s="750"/>
      <c r="G70" s="750"/>
      <c r="H70" s="750"/>
      <c r="I70" s="750"/>
      <c r="J70" s="750"/>
      <c r="K70" s="750"/>
      <c r="L70" s="750"/>
      <c r="M70" s="750"/>
      <c r="N70" s="750"/>
      <c r="O70" s="750"/>
      <c r="P70" s="750"/>
      <c r="Q70" s="750"/>
      <c r="R70" s="750"/>
      <c r="S70" s="750"/>
      <c r="T70" s="750"/>
      <c r="U70" s="750"/>
      <c r="V70" s="762"/>
      <c r="W70" s="750"/>
    </row>
    <row r="71" spans="1:23">
      <c r="A71" s="749" t="s">
        <v>2711</v>
      </c>
      <c r="B71" s="750"/>
      <c r="C71" s="750"/>
      <c r="D71" s="750"/>
      <c r="E71" s="750"/>
      <c r="F71" s="750"/>
      <c r="G71" s="750"/>
      <c r="H71" s="750"/>
      <c r="I71" s="750"/>
      <c r="J71" s="750"/>
      <c r="K71" s="750"/>
      <c r="L71" s="750"/>
      <c r="M71" s="750"/>
      <c r="N71" s="750"/>
      <c r="O71" s="750"/>
      <c r="P71" s="750"/>
      <c r="Q71" s="750"/>
      <c r="R71" s="750"/>
      <c r="S71" s="750"/>
      <c r="T71" s="750"/>
      <c r="U71" s="750"/>
      <c r="V71" s="762"/>
      <c r="W71" s="750"/>
    </row>
    <row r="72" spans="1:23">
      <c r="A72" s="763" t="s">
        <v>2712</v>
      </c>
      <c r="B72" s="750"/>
      <c r="C72" s="750"/>
      <c r="D72" s="750"/>
      <c r="E72" s="750"/>
      <c r="F72" s="750"/>
      <c r="G72" s="750"/>
      <c r="H72" s="750"/>
      <c r="I72" s="750"/>
      <c r="J72" s="750"/>
      <c r="K72" s="750"/>
      <c r="L72" s="750"/>
      <c r="M72" s="750"/>
      <c r="N72" s="750"/>
      <c r="O72" s="750"/>
      <c r="P72" s="750"/>
      <c r="Q72" s="750"/>
      <c r="R72" s="750"/>
      <c r="S72" s="750"/>
      <c r="T72" s="750"/>
      <c r="U72" s="750"/>
      <c r="V72" s="762"/>
      <c r="W72" s="750"/>
    </row>
    <row r="73" spans="1:23">
      <c r="A73" s="763" t="s">
        <v>2713</v>
      </c>
      <c r="B73" s="750"/>
      <c r="C73" s="750"/>
      <c r="D73" s="750"/>
      <c r="E73" s="750"/>
      <c r="F73" s="750"/>
      <c r="G73" s="750"/>
      <c r="H73" s="750"/>
      <c r="I73" s="750"/>
      <c r="J73" s="750"/>
      <c r="K73" s="750"/>
      <c r="L73" s="750"/>
      <c r="M73" s="750"/>
      <c r="N73" s="750"/>
      <c r="O73" s="750"/>
      <c r="P73" s="750"/>
      <c r="Q73" s="750"/>
      <c r="R73" s="750"/>
      <c r="S73" s="750"/>
      <c r="T73" s="750"/>
      <c r="U73" s="750"/>
      <c r="V73" s="762"/>
      <c r="W73" s="750"/>
    </row>
    <row r="74" spans="1:23">
      <c r="A74" s="763" t="s">
        <v>2714</v>
      </c>
      <c r="B74" s="750"/>
      <c r="C74" s="750"/>
      <c r="D74" s="750"/>
      <c r="E74" s="750"/>
      <c r="F74" s="750"/>
      <c r="G74" s="750"/>
      <c r="H74" s="750"/>
      <c r="I74" s="750"/>
      <c r="J74" s="750"/>
      <c r="K74" s="750"/>
      <c r="L74" s="750"/>
      <c r="M74" s="750"/>
      <c r="N74" s="750"/>
      <c r="O74" s="750"/>
      <c r="P74" s="750"/>
      <c r="Q74" s="750"/>
      <c r="R74" s="750"/>
      <c r="S74" s="750"/>
      <c r="T74" s="750"/>
      <c r="U74" s="750"/>
      <c r="V74" s="762"/>
      <c r="W74" s="765"/>
    </row>
    <row r="75" spans="1:23">
      <c r="A75" s="764" t="s">
        <v>2715</v>
      </c>
      <c r="B75" s="765"/>
      <c r="C75" s="765"/>
      <c r="D75" s="765"/>
      <c r="E75" s="765"/>
      <c r="F75" s="765"/>
      <c r="G75" s="765"/>
      <c r="H75" s="765"/>
      <c r="I75" s="765"/>
      <c r="J75" s="765"/>
      <c r="K75" s="765"/>
      <c r="L75" s="765"/>
      <c r="M75" s="765"/>
      <c r="N75" s="765"/>
      <c r="O75" s="765"/>
      <c r="P75" s="765"/>
      <c r="Q75" s="765"/>
      <c r="R75" s="765"/>
      <c r="S75" s="765"/>
      <c r="T75" s="765"/>
      <c r="U75" s="765"/>
      <c r="V75" s="771"/>
      <c r="W75" s="750"/>
    </row>
    <row r="76" spans="1:23">
      <c r="A76" s="763" t="s">
        <v>2716</v>
      </c>
      <c r="B76" s="750"/>
      <c r="C76" s="750"/>
      <c r="D76" s="750"/>
      <c r="E76" s="750"/>
      <c r="F76" s="750"/>
      <c r="G76" s="750"/>
      <c r="H76" s="750"/>
      <c r="I76" s="750"/>
      <c r="J76" s="750"/>
      <c r="K76" s="750"/>
      <c r="L76" s="750"/>
      <c r="M76" s="750"/>
      <c r="N76" s="750"/>
      <c r="O76" s="750"/>
      <c r="P76" s="750"/>
      <c r="Q76" s="750"/>
      <c r="R76" s="750"/>
      <c r="S76" s="750"/>
      <c r="T76" s="750"/>
      <c r="U76" s="750"/>
      <c r="V76" s="762"/>
      <c r="W76" s="750"/>
    </row>
    <row r="77" spans="1:23">
      <c r="A77" s="763" t="s">
        <v>2717</v>
      </c>
      <c r="B77" s="750"/>
      <c r="C77" s="750"/>
      <c r="D77" s="750"/>
      <c r="E77" s="750"/>
      <c r="F77" s="750"/>
      <c r="G77" s="750"/>
      <c r="H77" s="750"/>
      <c r="I77" s="750"/>
      <c r="J77" s="750"/>
      <c r="K77" s="750"/>
      <c r="L77" s="750"/>
      <c r="M77" s="750"/>
      <c r="N77" s="750"/>
      <c r="O77" s="750"/>
      <c r="P77" s="750"/>
      <c r="Q77" s="750"/>
      <c r="R77" s="750"/>
      <c r="S77" s="750"/>
      <c r="T77" s="750"/>
      <c r="U77" s="750"/>
      <c r="V77" s="762"/>
      <c r="W77" s="750"/>
    </row>
    <row r="78" spans="1:23">
      <c r="A78" s="763" t="s">
        <v>2718</v>
      </c>
      <c r="B78" s="750"/>
      <c r="C78" s="750"/>
      <c r="D78" s="750"/>
      <c r="E78" s="750"/>
      <c r="F78" s="750"/>
      <c r="G78" s="750"/>
      <c r="H78" s="750"/>
      <c r="I78" s="750"/>
      <c r="J78" s="750"/>
      <c r="K78" s="750"/>
      <c r="L78" s="750"/>
      <c r="M78" s="750"/>
      <c r="N78" s="750"/>
      <c r="O78" s="750"/>
      <c r="P78" s="750"/>
      <c r="Q78" s="750"/>
      <c r="R78" s="750"/>
      <c r="S78" s="750"/>
      <c r="T78" s="750"/>
      <c r="U78" s="750"/>
      <c r="V78" s="762"/>
      <c r="W78" s="750"/>
    </row>
    <row r="79" spans="1:23">
      <c r="A79" s="766" t="s">
        <v>2719</v>
      </c>
      <c r="B79" s="750"/>
      <c r="C79" s="750"/>
      <c r="D79" s="750"/>
      <c r="E79" s="750"/>
      <c r="F79" s="750"/>
      <c r="G79" s="750"/>
      <c r="H79" s="750"/>
      <c r="I79" s="750"/>
      <c r="J79" s="750"/>
      <c r="K79" s="750"/>
      <c r="L79" s="750"/>
      <c r="M79" s="750"/>
      <c r="N79" s="750"/>
      <c r="O79" s="750"/>
      <c r="P79" s="750"/>
      <c r="Q79" s="750"/>
      <c r="R79" s="750"/>
      <c r="S79" s="750"/>
      <c r="T79" s="750"/>
      <c r="U79" s="750"/>
      <c r="V79" s="762"/>
      <c r="W79" s="750"/>
    </row>
    <row r="80" spans="1:23">
      <c r="A80" s="766" t="s">
        <v>2720</v>
      </c>
      <c r="B80" s="750"/>
      <c r="C80" s="750"/>
      <c r="D80" s="750"/>
      <c r="E80" s="750"/>
      <c r="F80" s="750"/>
      <c r="G80" s="750"/>
      <c r="H80" s="750"/>
      <c r="I80" s="750"/>
      <c r="J80" s="750"/>
      <c r="K80" s="750"/>
      <c r="L80" s="750"/>
      <c r="M80" s="750"/>
      <c r="N80" s="750"/>
      <c r="O80" s="750"/>
      <c r="P80" s="750"/>
      <c r="Q80" s="750"/>
      <c r="R80" s="750"/>
      <c r="S80" s="750"/>
      <c r="T80" s="750"/>
      <c r="U80" s="750"/>
      <c r="V80" s="762"/>
      <c r="W80" s="750"/>
    </row>
    <row r="81" spans="1:23">
      <c r="A81" s="763" t="s">
        <v>2721</v>
      </c>
      <c r="B81" s="750"/>
      <c r="C81" s="750"/>
      <c r="D81" s="750"/>
      <c r="E81" s="750"/>
      <c r="F81" s="750"/>
      <c r="G81" s="750"/>
      <c r="H81" s="750"/>
      <c r="I81" s="750"/>
      <c r="J81" s="750"/>
      <c r="K81" s="750"/>
      <c r="L81" s="750"/>
      <c r="M81" s="750"/>
      <c r="N81" s="750"/>
      <c r="O81" s="750"/>
      <c r="P81" s="750"/>
      <c r="Q81" s="750"/>
      <c r="R81" s="750"/>
      <c r="S81" s="750"/>
      <c r="T81" s="750"/>
      <c r="U81" s="750"/>
      <c r="V81" s="762"/>
      <c r="W81" s="750"/>
    </row>
    <row r="82" spans="1:23">
      <c r="A82" s="763" t="s">
        <v>2722</v>
      </c>
      <c r="B82" s="750"/>
      <c r="C82" s="750"/>
      <c r="D82" s="750"/>
      <c r="E82" s="750"/>
      <c r="F82" s="750"/>
      <c r="G82" s="750"/>
      <c r="H82" s="750"/>
      <c r="I82" s="750"/>
      <c r="J82" s="750"/>
      <c r="K82" s="750"/>
      <c r="L82" s="750"/>
      <c r="M82" s="750"/>
      <c r="N82" s="750"/>
      <c r="O82" s="750"/>
      <c r="P82" s="750"/>
      <c r="Q82" s="750"/>
      <c r="R82" s="750"/>
      <c r="S82" s="750"/>
      <c r="T82" s="750"/>
      <c r="U82" s="750"/>
      <c r="V82" s="762"/>
      <c r="W82" s="750"/>
    </row>
    <row r="83" spans="1:23">
      <c r="A83" s="767" t="s">
        <v>2723</v>
      </c>
      <c r="B83" s="750"/>
      <c r="C83" s="750"/>
      <c r="D83" s="750"/>
      <c r="E83" s="750"/>
      <c r="F83" s="750"/>
      <c r="G83" s="750"/>
      <c r="H83" s="750"/>
      <c r="I83" s="750"/>
      <c r="J83" s="750"/>
      <c r="K83" s="750"/>
      <c r="L83" s="750"/>
      <c r="M83" s="750"/>
      <c r="N83" s="750"/>
      <c r="O83" s="750"/>
      <c r="P83" s="750"/>
      <c r="Q83" s="750"/>
      <c r="R83" s="750"/>
      <c r="S83" s="750"/>
      <c r="T83" s="750"/>
      <c r="U83" s="750"/>
      <c r="V83" s="762"/>
      <c r="W83" s="750"/>
    </row>
    <row r="84" spans="1:23">
      <c r="A84" s="763" t="s">
        <v>2724</v>
      </c>
      <c r="B84" s="750"/>
      <c r="C84" s="750"/>
      <c r="D84" s="750"/>
      <c r="E84" s="750"/>
      <c r="F84" s="750"/>
      <c r="G84" s="750"/>
      <c r="H84" s="750"/>
      <c r="I84" s="750"/>
      <c r="J84" s="750"/>
      <c r="K84" s="750"/>
      <c r="L84" s="750"/>
      <c r="M84" s="750"/>
      <c r="N84" s="750"/>
      <c r="O84" s="750"/>
      <c r="P84" s="750"/>
      <c r="Q84" s="750"/>
      <c r="R84" s="750"/>
      <c r="S84" s="750"/>
      <c r="T84" s="750"/>
      <c r="U84" s="750"/>
      <c r="V84" s="762"/>
      <c r="W84" s="750"/>
    </row>
    <row r="85" spans="1:23">
      <c r="A85" s="763" t="s">
        <v>2725</v>
      </c>
      <c r="B85" s="750"/>
      <c r="C85" s="750"/>
      <c r="D85" s="750"/>
      <c r="E85" s="750"/>
      <c r="F85" s="750"/>
      <c r="G85" s="750"/>
      <c r="H85" s="750"/>
      <c r="I85" s="750"/>
      <c r="J85" s="750"/>
      <c r="K85" s="750"/>
      <c r="L85" s="750"/>
      <c r="M85" s="750"/>
      <c r="N85" s="750"/>
      <c r="O85" s="750"/>
      <c r="P85" s="750"/>
      <c r="Q85" s="750"/>
      <c r="R85" s="750"/>
      <c r="S85" s="750"/>
      <c r="T85" s="750"/>
      <c r="U85" s="750"/>
      <c r="V85" s="762"/>
      <c r="W85" s="750"/>
    </row>
    <row r="86" spans="1:23">
      <c r="A86" s="768" t="s">
        <v>2726</v>
      </c>
      <c r="B86" s="769"/>
      <c r="C86" s="769"/>
      <c r="D86" s="769"/>
      <c r="E86" s="769"/>
      <c r="F86" s="769"/>
      <c r="G86" s="769"/>
      <c r="H86" s="769"/>
      <c r="I86" s="769"/>
      <c r="J86" s="769"/>
      <c r="K86" s="769"/>
      <c r="L86" s="769"/>
      <c r="M86" s="769"/>
      <c r="N86" s="769"/>
      <c r="O86" s="769"/>
      <c r="P86" s="769"/>
      <c r="Q86" s="769"/>
      <c r="R86" s="769"/>
      <c r="S86" s="769"/>
      <c r="T86" s="769"/>
      <c r="U86" s="769"/>
      <c r="V86" s="772"/>
      <c r="W86" s="750"/>
    </row>
    <row r="87" spans="1:22">
      <c r="A87" s="654" t="s">
        <v>2727</v>
      </c>
      <c r="B87" s="770"/>
      <c r="C87" s="770"/>
      <c r="D87" s="770"/>
      <c r="E87" s="770"/>
      <c r="F87" s="770"/>
      <c r="G87" s="770"/>
      <c r="H87" s="770"/>
      <c r="I87" s="770"/>
      <c r="J87" s="770"/>
      <c r="K87" s="770"/>
      <c r="L87" s="770"/>
      <c r="M87" s="770"/>
      <c r="N87" s="750"/>
      <c r="O87" s="750"/>
      <c r="P87" s="750"/>
      <c r="Q87" s="750"/>
      <c r="R87" s="750"/>
      <c r="S87" s="750"/>
      <c r="T87" s="750"/>
      <c r="U87" s="750"/>
      <c r="V87" s="750"/>
    </row>
    <row r="88" spans="1:8">
      <c r="A88" s="657" t="s">
        <v>2728</v>
      </c>
      <c r="B88" s="658"/>
      <c r="C88" s="659"/>
      <c r="D88" s="660"/>
      <c r="E88" s="660"/>
      <c r="F88" s="660"/>
      <c r="G88" s="660"/>
      <c r="H88" s="619"/>
    </row>
    <row r="89" spans="1:8">
      <c r="A89" s="661" t="s">
        <v>2729</v>
      </c>
      <c r="B89" s="658"/>
      <c r="C89" s="659"/>
      <c r="D89" s="659"/>
      <c r="E89" s="659"/>
      <c r="F89" s="659"/>
      <c r="G89" s="659"/>
      <c r="H89" s="619"/>
    </row>
    <row r="90" spans="1:8">
      <c r="A90" s="662" t="s">
        <v>2730</v>
      </c>
      <c r="B90" s="658"/>
      <c r="C90" s="660"/>
      <c r="D90" s="660"/>
      <c r="E90" s="660"/>
      <c r="F90" s="660"/>
      <c r="G90" s="660"/>
      <c r="H90" s="619"/>
    </row>
    <row r="91" spans="1:8">
      <c r="A91" s="662" t="s">
        <v>2731</v>
      </c>
      <c r="B91" s="658"/>
      <c r="C91" s="660"/>
      <c r="D91" s="660"/>
      <c r="E91" s="660"/>
      <c r="F91" s="660"/>
      <c r="G91" s="660"/>
      <c r="H91" s="619"/>
    </row>
    <row r="92" spans="1:8">
      <c r="A92" s="662" t="s">
        <v>2732</v>
      </c>
      <c r="B92" s="658"/>
      <c r="C92" s="659"/>
      <c r="D92" s="659"/>
      <c r="E92" s="659"/>
      <c r="F92" s="660"/>
      <c r="G92" s="660"/>
      <c r="H92" s="619"/>
    </row>
    <row r="93" spans="1:8">
      <c r="A93" s="662" t="s">
        <v>2733</v>
      </c>
      <c r="B93" s="658"/>
      <c r="C93" s="659"/>
      <c r="D93" s="659"/>
      <c r="E93" s="659"/>
      <c r="F93" s="660"/>
      <c r="G93" s="660"/>
      <c r="H93" s="619"/>
    </row>
    <row r="94" spans="1:8">
      <c r="A94" s="662" t="s">
        <v>2734</v>
      </c>
      <c r="B94" s="658"/>
      <c r="C94" s="659"/>
      <c r="D94" s="659"/>
      <c r="E94" s="659"/>
      <c r="F94" s="660"/>
      <c r="G94" s="660"/>
      <c r="H94" s="619"/>
    </row>
    <row r="95" spans="1:8">
      <c r="A95" s="616" t="s">
        <v>2735</v>
      </c>
      <c r="B95" s="617"/>
      <c r="C95" s="618"/>
      <c r="D95" s="618"/>
      <c r="E95" s="618"/>
      <c r="F95" s="618"/>
      <c r="G95" s="618"/>
      <c r="H95" s="619"/>
    </row>
    <row r="96" spans="1:8">
      <c r="A96" s="620" t="s">
        <v>2736</v>
      </c>
      <c r="B96" s="621"/>
      <c r="C96" s="622"/>
      <c r="D96" s="622"/>
      <c r="E96" s="622"/>
      <c r="F96" s="622"/>
      <c r="G96" s="622"/>
      <c r="H96" s="62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workbookViewId="0">
      <selection activeCell="M26" sqref="M2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6" t="s">
        <v>95</v>
      </c>
      <c r="B1" s="596"/>
      <c r="C1" s="596"/>
      <c r="D1" s="596"/>
      <c r="E1" s="596"/>
      <c r="F1" s="596"/>
      <c r="G1" s="596"/>
      <c r="H1" s="596"/>
      <c r="I1" s="596"/>
      <c r="J1" s="596"/>
      <c r="K1" s="732"/>
      <c r="L1" s="732"/>
      <c r="M1" s="732"/>
      <c r="N1" s="732"/>
      <c r="O1" s="732"/>
      <c r="P1" s="732"/>
      <c r="Q1" s="732"/>
      <c r="R1" s="732"/>
      <c r="S1" s="732"/>
      <c r="T1" s="732"/>
      <c r="U1" s="732"/>
    </row>
    <row r="2" ht="18.75" spans="1:21">
      <c r="A2" s="32" t="s">
        <v>2663</v>
      </c>
      <c r="B2" s="32"/>
      <c r="C2" s="32"/>
      <c r="D2" s="32"/>
      <c r="E2" s="32"/>
      <c r="F2" s="32"/>
      <c r="G2" s="32"/>
      <c r="H2" s="32"/>
      <c r="I2" s="32"/>
      <c r="J2" s="32"/>
      <c r="K2" s="732"/>
      <c r="L2" s="732"/>
      <c r="M2" s="732"/>
      <c r="N2" s="732"/>
      <c r="O2" s="732"/>
      <c r="P2" s="732"/>
      <c r="Q2" s="732"/>
      <c r="R2" s="732"/>
      <c r="S2" s="732"/>
      <c r="T2" s="732"/>
      <c r="U2" s="732"/>
    </row>
    <row r="3" ht="25.5" spans="1:21">
      <c r="A3" s="732"/>
      <c r="B3" s="598" t="s">
        <v>2664</v>
      </c>
      <c r="C3" s="598"/>
      <c r="D3" s="598"/>
      <c r="E3" s="598"/>
      <c r="F3" s="733"/>
      <c r="G3" s="598"/>
      <c r="H3" s="598"/>
      <c r="I3" s="598"/>
      <c r="J3" s="598"/>
      <c r="K3" s="732"/>
      <c r="L3" s="732"/>
      <c r="M3" s="732"/>
      <c r="N3" s="732"/>
      <c r="O3" s="732"/>
      <c r="P3" s="732"/>
      <c r="Q3" s="732"/>
      <c r="R3" s="732"/>
      <c r="S3" s="732"/>
      <c r="T3" s="732"/>
      <c r="U3" s="732"/>
    </row>
    <row r="4" ht="34.5" spans="1:21">
      <c r="A4" s="734"/>
      <c r="B4" s="734"/>
      <c r="C4" s="734"/>
      <c r="D4" s="734"/>
      <c r="E4" s="734"/>
      <c r="F4" s="735" t="s">
        <v>2737</v>
      </c>
      <c r="G4" s="734"/>
      <c r="H4" s="734"/>
      <c r="I4" s="734"/>
      <c r="J4" s="734"/>
      <c r="K4" s="734"/>
      <c r="L4" s="734"/>
      <c r="M4" s="57" t="s">
        <v>99</v>
      </c>
      <c r="N4" s="734"/>
      <c r="O4" s="753"/>
      <c r="P4" s="734"/>
      <c r="Q4" s="734"/>
      <c r="R4" s="734"/>
      <c r="S4" s="734"/>
      <c r="T4" s="734"/>
      <c r="U4" s="734"/>
    </row>
    <row r="5" ht="15.75" spans="1:23">
      <c r="A5" s="736" t="s">
        <v>2666</v>
      </c>
      <c r="B5" s="737" t="s">
        <v>860</v>
      </c>
      <c r="C5" s="738" t="s">
        <v>2636</v>
      </c>
      <c r="D5" s="738" t="s">
        <v>2667</v>
      </c>
      <c r="E5" s="738" t="s">
        <v>2668</v>
      </c>
      <c r="F5" s="738" t="s">
        <v>2669</v>
      </c>
      <c r="G5" s="738" t="s">
        <v>2670</v>
      </c>
      <c r="H5" s="738" t="s">
        <v>2671</v>
      </c>
      <c r="I5" s="738" t="s">
        <v>2672</v>
      </c>
      <c r="J5" s="754" t="s">
        <v>2673</v>
      </c>
      <c r="K5" s="754" t="s">
        <v>2674</v>
      </c>
      <c r="L5" s="738" t="s">
        <v>2675</v>
      </c>
      <c r="M5" s="755" t="s">
        <v>2676</v>
      </c>
      <c r="N5" s="738" t="s">
        <v>2677</v>
      </c>
      <c r="O5" s="738" t="s">
        <v>2678</v>
      </c>
      <c r="P5" s="738" t="s">
        <v>2679</v>
      </c>
      <c r="Q5" s="738" t="s">
        <v>2680</v>
      </c>
      <c r="R5" s="738" t="s">
        <v>2681</v>
      </c>
      <c r="S5" s="738" t="s">
        <v>2682</v>
      </c>
      <c r="T5" s="738" t="s">
        <v>2683</v>
      </c>
      <c r="U5" s="738" t="s">
        <v>2684</v>
      </c>
      <c r="V5" s="738" t="s">
        <v>2685</v>
      </c>
      <c r="W5" s="759" t="s">
        <v>2686</v>
      </c>
    </row>
    <row r="6" spans="1:23">
      <c r="A6" s="739" t="s">
        <v>250</v>
      </c>
      <c r="B6" s="740">
        <v>1</v>
      </c>
      <c r="C6" s="741">
        <v>2</v>
      </c>
      <c r="D6" s="742" t="s">
        <v>2687</v>
      </c>
      <c r="E6" s="742" t="s">
        <v>2157</v>
      </c>
      <c r="F6" s="742" t="s">
        <v>2158</v>
      </c>
      <c r="G6" s="742" t="s">
        <v>2159</v>
      </c>
      <c r="H6" s="742" t="s">
        <v>2160</v>
      </c>
      <c r="I6" s="742" t="s">
        <v>2161</v>
      </c>
      <c r="J6" s="756" t="s">
        <v>2162</v>
      </c>
      <c r="K6" s="756" t="s">
        <v>2164</v>
      </c>
      <c r="L6" s="742" t="s">
        <v>2165</v>
      </c>
      <c r="M6" s="757" t="s">
        <v>2166</v>
      </c>
      <c r="N6" s="758" t="s">
        <v>2167</v>
      </c>
      <c r="O6" s="758" t="s">
        <v>2168</v>
      </c>
      <c r="P6" s="758" t="s">
        <v>2169</v>
      </c>
      <c r="Q6" s="758" t="s">
        <v>2170</v>
      </c>
      <c r="R6" s="758" t="s">
        <v>2171</v>
      </c>
      <c r="S6" s="758" t="s">
        <v>2172</v>
      </c>
      <c r="T6" s="758" t="s">
        <v>2688</v>
      </c>
      <c r="U6" s="758" t="s">
        <v>2173</v>
      </c>
      <c r="V6" s="758" t="s">
        <v>2174</v>
      </c>
      <c r="W6" s="760" t="s">
        <v>2175</v>
      </c>
    </row>
    <row r="7" spans="1:23">
      <c r="A7" s="739" t="s">
        <v>1356</v>
      </c>
      <c r="B7" s="743">
        <v>120.2796</v>
      </c>
      <c r="C7" s="743">
        <v>120.8952</v>
      </c>
      <c r="D7" s="743">
        <v>116.046</v>
      </c>
      <c r="E7" s="743">
        <v>196.83</v>
      </c>
      <c r="F7" s="743">
        <v>127.1484</v>
      </c>
      <c r="G7" s="743">
        <v>108.9396</v>
      </c>
      <c r="H7" s="743">
        <v>210.4596</v>
      </c>
      <c r="I7" s="743">
        <v>110.0304</v>
      </c>
      <c r="J7" s="743">
        <v>96.0012</v>
      </c>
      <c r="K7" s="743">
        <v>107.9028</v>
      </c>
      <c r="L7" s="743">
        <v>135.54</v>
      </c>
      <c r="M7" s="743">
        <v>108.2916</v>
      </c>
      <c r="N7" s="743">
        <v>90.3852</v>
      </c>
      <c r="O7" s="743">
        <v>72.5976</v>
      </c>
      <c r="P7" s="743">
        <v>78.2568</v>
      </c>
      <c r="Q7" s="743">
        <v>87.048</v>
      </c>
      <c r="R7" s="743">
        <v>126.1548</v>
      </c>
      <c r="S7" s="743">
        <v>138.0564</v>
      </c>
      <c r="T7" s="743">
        <v>46.1376</v>
      </c>
      <c r="U7" s="743">
        <v>69.0876</v>
      </c>
      <c r="V7" s="743">
        <v>75.0816</v>
      </c>
      <c r="W7" s="743">
        <v>87.0372</v>
      </c>
    </row>
    <row r="8" spans="1:23">
      <c r="A8" s="739" t="s">
        <v>1357</v>
      </c>
      <c r="B8" s="743">
        <v>139.2552</v>
      </c>
      <c r="C8" s="743">
        <v>139.9248</v>
      </c>
      <c r="D8" s="743">
        <v>117.5148</v>
      </c>
      <c r="E8" s="743">
        <v>240.3</v>
      </c>
      <c r="F8" s="743">
        <v>156.3732</v>
      </c>
      <c r="G8" s="743">
        <v>126.5652</v>
      </c>
      <c r="H8" s="743">
        <v>248.022</v>
      </c>
      <c r="I8" s="743">
        <v>128.0772</v>
      </c>
      <c r="J8" s="743">
        <v>106.3692</v>
      </c>
      <c r="K8" s="743">
        <v>122.3856</v>
      </c>
      <c r="L8" s="743">
        <v>172.2924</v>
      </c>
      <c r="M8" s="743">
        <v>126.7488</v>
      </c>
      <c r="N8" s="743">
        <v>109.9656</v>
      </c>
      <c r="O8" s="743">
        <v>87.1776</v>
      </c>
      <c r="P8" s="743">
        <v>92.4264</v>
      </c>
      <c r="Q8" s="743">
        <v>98.7336</v>
      </c>
      <c r="R8" s="743">
        <v>123.39</v>
      </c>
      <c r="S8" s="743">
        <v>146.7612</v>
      </c>
      <c r="T8" s="743">
        <v>48.2544</v>
      </c>
      <c r="U8" s="743">
        <v>100.71</v>
      </c>
      <c r="V8" s="743">
        <v>96.5412</v>
      </c>
      <c r="W8" s="743">
        <v>100.71</v>
      </c>
    </row>
    <row r="9" spans="1:23">
      <c r="A9" s="739" t="s">
        <v>1358</v>
      </c>
      <c r="B9" s="743">
        <v>157.1832</v>
      </c>
      <c r="C9" s="743">
        <v>157.9824</v>
      </c>
      <c r="D9" s="743">
        <v>137.9268</v>
      </c>
      <c r="E9" s="743">
        <v>283.77</v>
      </c>
      <c r="F9" s="743">
        <v>192.78</v>
      </c>
      <c r="G9" s="743">
        <v>143.4564</v>
      </c>
      <c r="H9" s="743">
        <v>298.6956</v>
      </c>
      <c r="I9" s="743">
        <v>145.314</v>
      </c>
      <c r="J9" s="743">
        <v>115.9812</v>
      </c>
      <c r="K9" s="743">
        <v>136.0044</v>
      </c>
      <c r="L9" s="743">
        <v>212.5008</v>
      </c>
      <c r="M9" s="743">
        <v>151.9668</v>
      </c>
      <c r="N9" s="743">
        <v>132.2244</v>
      </c>
      <c r="O9" s="743">
        <v>102.1356</v>
      </c>
      <c r="P9" s="743">
        <v>108.324</v>
      </c>
      <c r="Q9" s="743">
        <v>116.1216</v>
      </c>
      <c r="R9" s="743">
        <v>134.514</v>
      </c>
      <c r="S9" s="743">
        <v>180.9</v>
      </c>
      <c r="T9" s="743">
        <v>55.5984</v>
      </c>
      <c r="U9" s="743">
        <v>118.098</v>
      </c>
      <c r="V9" s="743">
        <v>113.184</v>
      </c>
      <c r="W9" s="743">
        <v>118.098</v>
      </c>
    </row>
    <row r="10" spans="1:23">
      <c r="A10" s="739" t="s">
        <v>1359</v>
      </c>
      <c r="B10" s="743">
        <v>175.0896</v>
      </c>
      <c r="C10" s="743">
        <v>175.8348</v>
      </c>
      <c r="D10" s="743">
        <v>158.3388</v>
      </c>
      <c r="E10" s="743">
        <v>327.24</v>
      </c>
      <c r="F10" s="743">
        <v>229.1976</v>
      </c>
      <c r="G10" s="743">
        <v>160.3368</v>
      </c>
      <c r="H10" s="743">
        <v>349.38</v>
      </c>
      <c r="I10" s="743">
        <v>162.5616</v>
      </c>
      <c r="J10" s="743">
        <v>125.4744</v>
      </c>
      <c r="K10" s="743">
        <v>149.5692</v>
      </c>
      <c r="L10" s="743">
        <v>252.6984</v>
      </c>
      <c r="M10" s="743">
        <v>177.1848</v>
      </c>
      <c r="N10" s="743">
        <v>154.4832</v>
      </c>
      <c r="O10" s="743">
        <v>117.0828</v>
      </c>
      <c r="P10" s="743">
        <v>124.2216</v>
      </c>
      <c r="Q10" s="743">
        <v>133.5096</v>
      </c>
      <c r="R10" s="743">
        <v>154.764</v>
      </c>
      <c r="S10" s="743">
        <v>215.0388</v>
      </c>
      <c r="T10" s="743">
        <v>62.9316</v>
      </c>
      <c r="U10" s="743">
        <v>135.486</v>
      </c>
      <c r="V10" s="743">
        <v>129.8268</v>
      </c>
      <c r="W10" s="743">
        <v>135.486</v>
      </c>
    </row>
    <row r="11" spans="1:23">
      <c r="A11" s="739" t="s">
        <v>1360</v>
      </c>
      <c r="B11" s="743">
        <v>189.1296</v>
      </c>
      <c r="C11" s="743">
        <v>190.4364</v>
      </c>
      <c r="D11" s="743">
        <v>149.5692</v>
      </c>
      <c r="E11" s="743">
        <v>370.71</v>
      </c>
      <c r="F11" s="743">
        <v>249.4368</v>
      </c>
      <c r="G11" s="743">
        <v>178.0164</v>
      </c>
      <c r="H11" s="743">
        <v>372.8592</v>
      </c>
      <c r="I11" s="743">
        <v>180.9648</v>
      </c>
      <c r="J11" s="743">
        <v>133.1856</v>
      </c>
      <c r="K11" s="743">
        <v>162.432</v>
      </c>
      <c r="L11" s="743">
        <v>284.688</v>
      </c>
      <c r="M11" s="743">
        <v>188.3412</v>
      </c>
      <c r="N11" s="743">
        <v>163.134</v>
      </c>
      <c r="O11" s="743">
        <v>124.4052</v>
      </c>
      <c r="P11" s="743">
        <v>132.4296</v>
      </c>
      <c r="Q11" s="743">
        <v>136.2528</v>
      </c>
      <c r="R11" s="743">
        <v>146.8368</v>
      </c>
      <c r="S11" s="743">
        <v>239.058</v>
      </c>
      <c r="T11" s="743">
        <v>67.5864</v>
      </c>
      <c r="U11" s="743">
        <v>142.0632</v>
      </c>
      <c r="V11" s="743">
        <v>133.4664</v>
      </c>
      <c r="W11" s="743">
        <v>148.014</v>
      </c>
    </row>
    <row r="12" spans="1:23">
      <c r="A12" s="739" t="s">
        <v>1361</v>
      </c>
      <c r="B12" s="743">
        <v>225.28044</v>
      </c>
      <c r="C12" s="743">
        <v>226.611</v>
      </c>
      <c r="D12" s="743">
        <v>172.29564</v>
      </c>
      <c r="E12" s="743">
        <v>444.906</v>
      </c>
      <c r="F12" s="743">
        <v>297.64152</v>
      </c>
      <c r="G12" s="743">
        <v>210.276</v>
      </c>
      <c r="H12" s="743">
        <v>452.20032</v>
      </c>
      <c r="I12" s="743">
        <v>212.92524</v>
      </c>
      <c r="J12" s="743">
        <v>154.07172</v>
      </c>
      <c r="K12" s="743">
        <v>190.7334</v>
      </c>
      <c r="L12" s="743">
        <v>344.8764</v>
      </c>
      <c r="M12" s="743">
        <v>223.21332</v>
      </c>
      <c r="N12" s="743">
        <v>187.11</v>
      </c>
      <c r="O12" s="743">
        <v>141.1938</v>
      </c>
      <c r="P12" s="743">
        <v>151.1136</v>
      </c>
      <c r="Q12" s="743">
        <v>155.60424</v>
      </c>
      <c r="R12" s="743">
        <v>168.67224</v>
      </c>
      <c r="S12" s="743">
        <v>284.75172</v>
      </c>
      <c r="T12" s="743">
        <v>69.92568</v>
      </c>
      <c r="U12" s="743">
        <v>163.02924</v>
      </c>
      <c r="V12" s="743">
        <v>152.39664</v>
      </c>
      <c r="W12" s="743">
        <v>170.38296</v>
      </c>
    </row>
    <row r="13" spans="1:23">
      <c r="A13" s="739" t="s">
        <v>1362</v>
      </c>
      <c r="B13" s="743">
        <v>254.4102</v>
      </c>
      <c r="C13" s="743">
        <v>255.63384</v>
      </c>
      <c r="D13" s="743">
        <v>191.95704</v>
      </c>
      <c r="E13" s="743">
        <v>493.911</v>
      </c>
      <c r="F13" s="743">
        <v>332.78256</v>
      </c>
      <c r="G13" s="743">
        <v>236.61396</v>
      </c>
      <c r="H13" s="743">
        <v>506.13552</v>
      </c>
      <c r="I13" s="743">
        <v>238.65732</v>
      </c>
      <c r="J13" s="743">
        <v>173.51928</v>
      </c>
      <c r="K13" s="743">
        <v>214.68348</v>
      </c>
      <c r="L13" s="743">
        <v>388.476</v>
      </c>
      <c r="M13" s="743">
        <v>251.1432</v>
      </c>
      <c r="N13" s="743">
        <v>206.6526</v>
      </c>
      <c r="O13" s="743">
        <v>157.43376</v>
      </c>
      <c r="P13" s="743">
        <v>168.43464</v>
      </c>
      <c r="Q13" s="743">
        <v>173.22228</v>
      </c>
      <c r="R13" s="743">
        <v>187.69212</v>
      </c>
      <c r="S13" s="743">
        <v>318.43152</v>
      </c>
      <c r="T13" s="743">
        <v>77.37444</v>
      </c>
      <c r="U13" s="743">
        <v>181.65708</v>
      </c>
      <c r="V13" s="743">
        <v>169.86024</v>
      </c>
      <c r="W13" s="743">
        <v>189.81864</v>
      </c>
    </row>
    <row r="14" spans="1:23">
      <c r="A14" s="739" t="s">
        <v>1363</v>
      </c>
      <c r="B14" s="743">
        <v>294.04188</v>
      </c>
      <c r="C14" s="743">
        <v>300.39768</v>
      </c>
      <c r="D14" s="743">
        <v>189.6642</v>
      </c>
      <c r="E14" s="743">
        <v>542.916</v>
      </c>
      <c r="F14" s="743">
        <v>355.60404</v>
      </c>
      <c r="G14" s="743">
        <v>245.7378</v>
      </c>
      <c r="H14" s="743">
        <v>539.19756</v>
      </c>
      <c r="I14" s="743">
        <v>248.77908</v>
      </c>
      <c r="J14" s="743">
        <v>206.39124</v>
      </c>
      <c r="K14" s="743">
        <v>217.61784</v>
      </c>
      <c r="L14" s="743">
        <v>425.56536</v>
      </c>
      <c r="M14" s="743">
        <v>268.17912</v>
      </c>
      <c r="N14" s="743">
        <v>216.216</v>
      </c>
      <c r="O14" s="743">
        <v>167.91192</v>
      </c>
      <c r="P14" s="743">
        <v>179.91072</v>
      </c>
      <c r="Q14" s="743">
        <v>179.78004</v>
      </c>
      <c r="R14" s="743">
        <v>185.5656</v>
      </c>
      <c r="S14" s="743">
        <v>344.32992</v>
      </c>
      <c r="T14" s="743">
        <v>82.9224</v>
      </c>
      <c r="U14" s="743">
        <v>192.19464</v>
      </c>
      <c r="V14" s="743">
        <v>177.57036</v>
      </c>
      <c r="W14" s="743">
        <v>205.65468</v>
      </c>
    </row>
    <row r="15" spans="1:23">
      <c r="A15" s="739" t="s">
        <v>1364</v>
      </c>
      <c r="B15" s="743">
        <v>324.21708</v>
      </c>
      <c r="C15" s="743">
        <v>330.9768</v>
      </c>
      <c r="D15" s="743">
        <v>207.32976</v>
      </c>
      <c r="E15" s="743">
        <v>591.921</v>
      </c>
      <c r="F15" s="743">
        <v>389.6046</v>
      </c>
      <c r="G15" s="743">
        <v>270.3888</v>
      </c>
      <c r="H15" s="743">
        <v>591.16068</v>
      </c>
      <c r="I15" s="743">
        <v>273.02616</v>
      </c>
      <c r="J15" s="743">
        <v>227.16936</v>
      </c>
      <c r="K15" s="743">
        <v>239.48892</v>
      </c>
      <c r="L15" s="743">
        <v>468.52344</v>
      </c>
      <c r="M15" s="743">
        <v>295.02792</v>
      </c>
      <c r="N15" s="743">
        <v>234.927</v>
      </c>
      <c r="O15" s="743">
        <v>183.61728</v>
      </c>
      <c r="P15" s="743">
        <v>196.69716</v>
      </c>
      <c r="Q15" s="743">
        <v>196.41204</v>
      </c>
      <c r="R15" s="743">
        <v>202.70844</v>
      </c>
      <c r="S15" s="743">
        <v>377.28504</v>
      </c>
      <c r="T15" s="743">
        <v>90.2286</v>
      </c>
      <c r="U15" s="743">
        <v>210.0978</v>
      </c>
      <c r="V15" s="743">
        <v>194.15484</v>
      </c>
      <c r="W15" s="743">
        <v>224.7696</v>
      </c>
    </row>
    <row r="16" spans="1:23">
      <c r="A16" s="739" t="s">
        <v>1365</v>
      </c>
      <c r="B16" s="743">
        <v>354.39228</v>
      </c>
      <c r="C16" s="743">
        <v>361.55592</v>
      </c>
      <c r="D16" s="743">
        <v>225.0072</v>
      </c>
      <c r="E16" s="743">
        <v>640.926</v>
      </c>
      <c r="F16" s="743">
        <v>423.60516</v>
      </c>
      <c r="G16" s="743">
        <v>295.02792</v>
      </c>
      <c r="H16" s="743">
        <v>643.1238</v>
      </c>
      <c r="I16" s="743">
        <v>297.27324</v>
      </c>
      <c r="J16" s="743">
        <v>247.9356</v>
      </c>
      <c r="K16" s="743">
        <v>261.36</v>
      </c>
      <c r="L16" s="743">
        <v>511.48152</v>
      </c>
      <c r="M16" s="743">
        <v>321.8886</v>
      </c>
      <c r="N16" s="743">
        <v>253.638</v>
      </c>
      <c r="O16" s="743">
        <v>199.33452</v>
      </c>
      <c r="P16" s="743">
        <v>213.49548</v>
      </c>
      <c r="Q16" s="743">
        <v>213.03216</v>
      </c>
      <c r="R16" s="743">
        <v>219.85128</v>
      </c>
      <c r="S16" s="743">
        <v>410.24016</v>
      </c>
      <c r="T16" s="743">
        <v>97.52292</v>
      </c>
      <c r="U16" s="743">
        <v>228.00096</v>
      </c>
      <c r="V16" s="743">
        <v>210.73932</v>
      </c>
      <c r="W16" s="743">
        <v>243.88452</v>
      </c>
    </row>
    <row r="17" spans="1:23">
      <c r="A17" s="739" t="s">
        <v>1366</v>
      </c>
      <c r="B17" s="743">
        <v>404.95356</v>
      </c>
      <c r="C17" s="743">
        <v>413.23392</v>
      </c>
      <c r="D17" s="743">
        <v>214.3746</v>
      </c>
      <c r="E17" s="743">
        <v>688.149</v>
      </c>
      <c r="F17" s="743">
        <v>453.17448</v>
      </c>
      <c r="G17" s="743">
        <v>320.07096</v>
      </c>
      <c r="H17" s="743">
        <v>652.12884</v>
      </c>
      <c r="I17" s="743">
        <v>344.85264</v>
      </c>
      <c r="J17" s="743">
        <v>290.62044</v>
      </c>
      <c r="K17" s="743">
        <v>302.60736</v>
      </c>
      <c r="L17" s="743">
        <v>544.25844</v>
      </c>
      <c r="M17" s="743">
        <v>293.66172</v>
      </c>
      <c r="N17" s="743">
        <v>267.28812</v>
      </c>
      <c r="O17" s="743">
        <v>202.26888</v>
      </c>
      <c r="P17" s="743">
        <v>214.3746</v>
      </c>
      <c r="Q17" s="743">
        <v>215.8002</v>
      </c>
      <c r="R17" s="743">
        <v>215.8002</v>
      </c>
      <c r="S17" s="743">
        <v>442.91016</v>
      </c>
      <c r="T17" s="743">
        <v>100.2078</v>
      </c>
      <c r="U17" s="743">
        <v>240.57</v>
      </c>
      <c r="V17" s="743">
        <v>214.3746</v>
      </c>
      <c r="W17" s="743">
        <v>214.3746</v>
      </c>
    </row>
    <row r="18" spans="1:23">
      <c r="A18" s="739" t="s">
        <v>1367</v>
      </c>
      <c r="B18" s="743">
        <v>437.69484</v>
      </c>
      <c r="C18" s="743">
        <v>446.23656</v>
      </c>
      <c r="D18" s="743">
        <v>229.53348</v>
      </c>
      <c r="E18" s="743">
        <v>735.372</v>
      </c>
      <c r="F18" s="743">
        <v>486.58104</v>
      </c>
      <c r="G18" s="743">
        <v>342.66672</v>
      </c>
      <c r="H18" s="743">
        <v>699.28056</v>
      </c>
      <c r="I18" s="743">
        <v>368.32752</v>
      </c>
      <c r="J18" s="743">
        <v>311.17284</v>
      </c>
      <c r="K18" s="743">
        <v>323.99136</v>
      </c>
      <c r="L18" s="743">
        <v>587.54916</v>
      </c>
      <c r="M18" s="743">
        <v>314.42796</v>
      </c>
      <c r="N18" s="743">
        <v>286.53372</v>
      </c>
      <c r="O18" s="743">
        <v>216.59616</v>
      </c>
      <c r="P18" s="743">
        <v>229.53348</v>
      </c>
      <c r="Q18" s="743">
        <v>230.97096</v>
      </c>
      <c r="R18" s="743">
        <v>230.97096</v>
      </c>
      <c r="S18" s="743">
        <v>475.58016</v>
      </c>
      <c r="T18" s="743">
        <v>105.76764</v>
      </c>
      <c r="U18" s="743">
        <v>257.51088</v>
      </c>
      <c r="V18" s="743">
        <v>229.53348</v>
      </c>
      <c r="W18" s="743">
        <v>229.53348</v>
      </c>
    </row>
    <row r="19" spans="1:23">
      <c r="A19" s="739" t="s">
        <v>1368</v>
      </c>
      <c r="B19" s="743">
        <v>470.448</v>
      </c>
      <c r="C19" s="743">
        <v>479.25108</v>
      </c>
      <c r="D19" s="743">
        <v>244.68048</v>
      </c>
      <c r="E19" s="743">
        <v>782.595</v>
      </c>
      <c r="F19" s="743">
        <v>519.9876</v>
      </c>
      <c r="G19" s="743">
        <v>365.2506</v>
      </c>
      <c r="H19" s="743">
        <v>746.44416</v>
      </c>
      <c r="I19" s="743">
        <v>391.81428</v>
      </c>
      <c r="J19" s="743">
        <v>331.72524</v>
      </c>
      <c r="K19" s="743">
        <v>345.36348</v>
      </c>
      <c r="L19" s="743">
        <v>630.83988</v>
      </c>
      <c r="M19" s="743">
        <v>335.1942</v>
      </c>
      <c r="N19" s="743">
        <v>305.76744</v>
      </c>
      <c r="O19" s="743">
        <v>230.92344</v>
      </c>
      <c r="P19" s="743">
        <v>244.68048</v>
      </c>
      <c r="Q19" s="743">
        <v>246.14172</v>
      </c>
      <c r="R19" s="743">
        <v>246.14172</v>
      </c>
      <c r="S19" s="743">
        <v>508.25016</v>
      </c>
      <c r="T19" s="743">
        <v>111.33936</v>
      </c>
      <c r="U19" s="743">
        <v>274.45176</v>
      </c>
      <c r="V19" s="743">
        <v>244.68048</v>
      </c>
      <c r="W19" s="743">
        <v>244.68048</v>
      </c>
    </row>
    <row r="20" spans="1:23">
      <c r="A20" s="739" t="s">
        <v>1369</v>
      </c>
      <c r="B20" s="743">
        <v>503.18928</v>
      </c>
      <c r="C20" s="743">
        <v>512.25372</v>
      </c>
      <c r="D20" s="743">
        <v>259.83936</v>
      </c>
      <c r="E20" s="743">
        <v>829.818</v>
      </c>
      <c r="F20" s="743">
        <v>553.39416</v>
      </c>
      <c r="G20" s="743">
        <v>387.83448</v>
      </c>
      <c r="H20" s="743">
        <v>793.59588</v>
      </c>
      <c r="I20" s="743">
        <v>415.30104</v>
      </c>
      <c r="J20" s="743">
        <v>352.28952</v>
      </c>
      <c r="K20" s="743">
        <v>366.74748</v>
      </c>
      <c r="L20" s="743">
        <v>674.14248</v>
      </c>
      <c r="M20" s="743">
        <v>355.96044</v>
      </c>
      <c r="N20" s="743">
        <v>325.01304</v>
      </c>
      <c r="O20" s="743">
        <v>245.25072</v>
      </c>
      <c r="P20" s="743">
        <v>259.83936</v>
      </c>
      <c r="Q20" s="743">
        <v>261.31248</v>
      </c>
      <c r="R20" s="743">
        <v>261.31248</v>
      </c>
      <c r="S20" s="743">
        <v>540.92016</v>
      </c>
      <c r="T20" s="743">
        <v>116.91108</v>
      </c>
      <c r="U20" s="743">
        <v>291.39264</v>
      </c>
      <c r="V20" s="743">
        <v>259.83936</v>
      </c>
      <c r="W20" s="743">
        <v>259.83936</v>
      </c>
    </row>
    <row r="21" spans="1:23">
      <c r="A21" s="739" t="s">
        <v>1370</v>
      </c>
      <c r="B21" s="743">
        <v>535.94244</v>
      </c>
      <c r="C21" s="743">
        <v>545.26824</v>
      </c>
      <c r="D21" s="743">
        <v>274.98636</v>
      </c>
      <c r="E21" s="743">
        <v>877.041</v>
      </c>
      <c r="F21" s="743">
        <v>586.80072</v>
      </c>
      <c r="G21" s="743">
        <v>410.43024</v>
      </c>
      <c r="H21" s="743">
        <v>840.7476</v>
      </c>
      <c r="I21" s="743">
        <v>438.7878</v>
      </c>
      <c r="J21" s="743">
        <v>372.84192</v>
      </c>
      <c r="K21" s="743">
        <v>388.13148</v>
      </c>
      <c r="L21" s="743">
        <v>717.4332</v>
      </c>
      <c r="M21" s="743">
        <v>376.72668</v>
      </c>
      <c r="N21" s="743">
        <v>344.24676</v>
      </c>
      <c r="O21" s="743">
        <v>259.56612</v>
      </c>
      <c r="P21" s="743">
        <v>274.98636</v>
      </c>
      <c r="Q21" s="743">
        <v>276.48324</v>
      </c>
      <c r="R21" s="743">
        <v>276.48324</v>
      </c>
      <c r="S21" s="743">
        <v>573.59016</v>
      </c>
      <c r="T21" s="743">
        <v>122.4828</v>
      </c>
      <c r="U21" s="743">
        <v>308.33352</v>
      </c>
      <c r="V21" s="743">
        <v>274.98636</v>
      </c>
      <c r="W21" s="743">
        <v>274.98636</v>
      </c>
    </row>
    <row r="22" spans="1:23">
      <c r="A22" s="739" t="s">
        <v>1371</v>
      </c>
      <c r="B22" s="743">
        <v>608.87376</v>
      </c>
      <c r="C22" s="743">
        <v>616.61952</v>
      </c>
      <c r="D22" s="743">
        <v>286.49808</v>
      </c>
      <c r="E22" s="743">
        <v>924.264</v>
      </c>
      <c r="F22" s="743">
        <v>692.39016</v>
      </c>
      <c r="G22" s="743">
        <v>463.34376</v>
      </c>
      <c r="H22" s="743">
        <v>994.52232</v>
      </c>
      <c r="I22" s="743">
        <v>509.5926</v>
      </c>
      <c r="J22" s="743">
        <v>427.82256</v>
      </c>
      <c r="K22" s="743">
        <v>445.58316</v>
      </c>
      <c r="L22" s="743">
        <v>762.6366</v>
      </c>
      <c r="M22" s="743">
        <v>382.46472</v>
      </c>
      <c r="N22" s="743">
        <v>363.14784</v>
      </c>
      <c r="O22" s="743">
        <v>262.63116</v>
      </c>
      <c r="P22" s="743">
        <v>293.78052</v>
      </c>
      <c r="Q22" s="743">
        <v>291.654</v>
      </c>
      <c r="R22" s="743">
        <v>291.654</v>
      </c>
      <c r="S22" s="743">
        <v>606.26016</v>
      </c>
      <c r="T22" s="743">
        <v>182.16792</v>
      </c>
      <c r="U22" s="743">
        <v>320.62932</v>
      </c>
      <c r="V22" s="743">
        <v>293.78052</v>
      </c>
      <c r="W22" s="743">
        <v>293.78052</v>
      </c>
    </row>
    <row r="23" spans="1:23">
      <c r="A23" s="739" t="s">
        <v>1372</v>
      </c>
      <c r="B23" s="743">
        <v>643.90788</v>
      </c>
      <c r="C23" s="743">
        <v>651.7962</v>
      </c>
      <c r="D23" s="743">
        <v>301.455</v>
      </c>
      <c r="E23" s="743">
        <v>971.487</v>
      </c>
      <c r="F23" s="743">
        <v>729.6102</v>
      </c>
      <c r="G23" s="743">
        <v>487.48392</v>
      </c>
      <c r="H23" s="743">
        <v>1047.25764</v>
      </c>
      <c r="I23" s="743">
        <v>535.44348</v>
      </c>
      <c r="J23" s="743">
        <v>450.14508</v>
      </c>
      <c r="K23" s="743">
        <v>468.82044</v>
      </c>
      <c r="L23" s="743">
        <v>806.04612</v>
      </c>
      <c r="M23" s="743">
        <v>402.45876</v>
      </c>
      <c r="N23" s="743">
        <v>382.36968</v>
      </c>
      <c r="O23" s="743">
        <v>276.37632</v>
      </c>
      <c r="P23" s="743">
        <v>309.12948</v>
      </c>
      <c r="Q23" s="743">
        <v>306.82476</v>
      </c>
      <c r="R23" s="743">
        <v>306.82476</v>
      </c>
      <c r="S23" s="743">
        <v>638.93016</v>
      </c>
      <c r="T23" s="743">
        <v>189.73548</v>
      </c>
      <c r="U23" s="743">
        <v>337.3326</v>
      </c>
      <c r="V23" s="743">
        <v>309.12948</v>
      </c>
      <c r="W23" s="743">
        <v>309.12948</v>
      </c>
    </row>
    <row r="24" spans="1:23">
      <c r="A24" s="739" t="s">
        <v>1373</v>
      </c>
      <c r="B24" s="743">
        <v>678.942</v>
      </c>
      <c r="C24" s="743">
        <v>686.961</v>
      </c>
      <c r="D24" s="743">
        <v>316.4238</v>
      </c>
      <c r="E24" s="743">
        <v>1018.71</v>
      </c>
      <c r="F24" s="743">
        <v>766.83024</v>
      </c>
      <c r="G24" s="743">
        <v>511.63596</v>
      </c>
      <c r="H24" s="743">
        <v>1099.99296</v>
      </c>
      <c r="I24" s="743">
        <v>561.28248</v>
      </c>
      <c r="J24" s="743">
        <v>472.4676</v>
      </c>
      <c r="K24" s="743">
        <v>492.04584</v>
      </c>
      <c r="L24" s="743">
        <v>849.44376</v>
      </c>
      <c r="M24" s="743">
        <v>422.4528</v>
      </c>
      <c r="N24" s="743">
        <v>401.59152</v>
      </c>
      <c r="O24" s="743">
        <v>290.13336</v>
      </c>
      <c r="P24" s="743">
        <v>324.46656</v>
      </c>
      <c r="Q24" s="743">
        <v>321.99552</v>
      </c>
      <c r="R24" s="743">
        <v>321.99552</v>
      </c>
      <c r="S24" s="743">
        <v>671.60016</v>
      </c>
      <c r="T24" s="743">
        <v>197.29116</v>
      </c>
      <c r="U24" s="743">
        <v>354.04776</v>
      </c>
      <c r="V24" s="743">
        <v>324.46656</v>
      </c>
      <c r="W24" s="743">
        <v>324.46656</v>
      </c>
    </row>
    <row r="25" spans="1:23">
      <c r="A25" s="739" t="s">
        <v>1374</v>
      </c>
      <c r="B25" s="743">
        <v>713.97612</v>
      </c>
      <c r="C25" s="743">
        <v>722.13768</v>
      </c>
      <c r="D25" s="743">
        <v>331.3926</v>
      </c>
      <c r="E25" s="743">
        <v>1065.933</v>
      </c>
      <c r="F25" s="743">
        <v>804.05028</v>
      </c>
      <c r="G25" s="743">
        <v>535.77612</v>
      </c>
      <c r="H25" s="743">
        <v>1152.72828</v>
      </c>
      <c r="I25" s="743">
        <v>587.13336</v>
      </c>
      <c r="J25" s="743">
        <v>494.79012</v>
      </c>
      <c r="K25" s="743">
        <v>515.28312</v>
      </c>
      <c r="L25" s="743">
        <v>892.8414</v>
      </c>
      <c r="M25" s="743">
        <v>442.44684</v>
      </c>
      <c r="N25" s="743">
        <v>420.81336</v>
      </c>
      <c r="O25" s="743">
        <v>303.8904</v>
      </c>
      <c r="P25" s="743">
        <v>339.80364</v>
      </c>
      <c r="Q25" s="743">
        <v>337.16628</v>
      </c>
      <c r="R25" s="743">
        <v>337.16628</v>
      </c>
      <c r="S25" s="743">
        <v>704.27016</v>
      </c>
      <c r="T25" s="743">
        <v>204.85872</v>
      </c>
      <c r="U25" s="743">
        <v>370.75104</v>
      </c>
      <c r="V25" s="743">
        <v>339.80364</v>
      </c>
      <c r="W25" s="743">
        <v>339.80364</v>
      </c>
    </row>
    <row r="26" spans="1:23">
      <c r="A26" s="739" t="s">
        <v>1375</v>
      </c>
      <c r="B26" s="743">
        <v>749.01024</v>
      </c>
      <c r="C26" s="743">
        <v>757.30248</v>
      </c>
      <c r="D26" s="743">
        <v>346.3614</v>
      </c>
      <c r="E26" s="743">
        <v>1113.156</v>
      </c>
      <c r="F26" s="743">
        <v>841.27032</v>
      </c>
      <c r="G26" s="743">
        <v>559.91628</v>
      </c>
      <c r="H26" s="743">
        <v>1205.4636</v>
      </c>
      <c r="I26" s="743">
        <v>612.98424</v>
      </c>
      <c r="J26" s="743">
        <v>517.11264</v>
      </c>
      <c r="K26" s="743">
        <v>538.50852</v>
      </c>
      <c r="L26" s="743">
        <v>936.25092</v>
      </c>
      <c r="M26" s="743">
        <v>462.44088</v>
      </c>
      <c r="N26" s="743">
        <v>440.0352</v>
      </c>
      <c r="O26" s="743">
        <v>317.63556</v>
      </c>
      <c r="P26" s="743">
        <v>355.14072</v>
      </c>
      <c r="Q26" s="743">
        <v>352.33704</v>
      </c>
      <c r="R26" s="743">
        <v>352.33704</v>
      </c>
      <c r="S26" s="743">
        <v>736.94016</v>
      </c>
      <c r="T26" s="743">
        <v>212.4144</v>
      </c>
      <c r="U26" s="743">
        <v>387.45432</v>
      </c>
      <c r="V26" s="743">
        <v>355.14072</v>
      </c>
      <c r="W26" s="743">
        <v>355.14072</v>
      </c>
    </row>
    <row r="27" spans="1:23">
      <c r="A27" s="739" t="s">
        <v>1376</v>
      </c>
      <c r="B27" s="743">
        <v>776.97576</v>
      </c>
      <c r="C27" s="743">
        <v>786.753</v>
      </c>
      <c r="D27" s="743">
        <v>359.15616</v>
      </c>
      <c r="E27" s="743">
        <v>1155.033</v>
      </c>
      <c r="F27" s="743">
        <v>872.87112</v>
      </c>
      <c r="G27" s="743">
        <v>581.44284</v>
      </c>
      <c r="H27" s="743">
        <v>1257.18912</v>
      </c>
      <c r="I27" s="743">
        <v>635.1642</v>
      </c>
      <c r="J27" s="743">
        <v>537.02352</v>
      </c>
      <c r="K27" s="743">
        <v>559.23912</v>
      </c>
      <c r="L27" s="743">
        <v>972.40176</v>
      </c>
      <c r="M27" s="743">
        <v>480.3084</v>
      </c>
      <c r="N27" s="743">
        <v>458.3304</v>
      </c>
      <c r="O27" s="743">
        <v>329.42052</v>
      </c>
      <c r="P27" s="743">
        <v>368.23248</v>
      </c>
      <c r="Q27" s="743">
        <v>365.9634</v>
      </c>
      <c r="R27" s="743">
        <v>365.9634</v>
      </c>
      <c r="S27" s="743">
        <v>764.76312</v>
      </c>
      <c r="T27" s="743">
        <v>216.46548</v>
      </c>
      <c r="U27" s="743">
        <v>401.68656</v>
      </c>
      <c r="V27" s="743">
        <v>368.23248</v>
      </c>
      <c r="W27" s="743">
        <v>368.23248</v>
      </c>
    </row>
    <row r="28" spans="1:23">
      <c r="A28" s="739" t="s">
        <v>1377</v>
      </c>
      <c r="B28" s="743">
        <v>804.94128</v>
      </c>
      <c r="C28" s="743">
        <v>816.19164</v>
      </c>
      <c r="D28" s="743">
        <v>371.93904</v>
      </c>
      <c r="E28" s="743">
        <v>1196.91</v>
      </c>
      <c r="F28" s="743">
        <v>904.47192</v>
      </c>
      <c r="G28" s="743">
        <v>602.9694</v>
      </c>
      <c r="H28" s="743">
        <v>1308.92652</v>
      </c>
      <c r="I28" s="743">
        <v>657.35604</v>
      </c>
      <c r="J28" s="743">
        <v>556.94628</v>
      </c>
      <c r="K28" s="743">
        <v>579.95784</v>
      </c>
      <c r="L28" s="743">
        <v>1008.56448</v>
      </c>
      <c r="M28" s="743">
        <v>498.17592</v>
      </c>
      <c r="N28" s="743">
        <v>476.6256</v>
      </c>
      <c r="O28" s="743">
        <v>341.1936</v>
      </c>
      <c r="P28" s="743">
        <v>381.33612</v>
      </c>
      <c r="Q28" s="743">
        <v>379.57788</v>
      </c>
      <c r="R28" s="743">
        <v>379.57788</v>
      </c>
      <c r="S28" s="743">
        <v>792.58608</v>
      </c>
      <c r="T28" s="743">
        <v>220.52844</v>
      </c>
      <c r="U28" s="743">
        <v>415.9188</v>
      </c>
      <c r="V28" s="743">
        <v>381.33612</v>
      </c>
      <c r="W28" s="743">
        <v>381.33612</v>
      </c>
    </row>
    <row r="29" spans="1:23">
      <c r="A29" s="739" t="s">
        <v>1378</v>
      </c>
      <c r="B29" s="743">
        <v>832.9068</v>
      </c>
      <c r="C29" s="743">
        <v>845.64216</v>
      </c>
      <c r="D29" s="743">
        <v>384.7338</v>
      </c>
      <c r="E29" s="743">
        <v>1238.787</v>
      </c>
      <c r="F29" s="743">
        <v>936.07272</v>
      </c>
      <c r="G29" s="743">
        <v>624.49596</v>
      </c>
      <c r="H29" s="743">
        <v>1360.65204</v>
      </c>
      <c r="I29" s="743">
        <v>679.54788</v>
      </c>
      <c r="J29" s="743">
        <v>576.86904</v>
      </c>
      <c r="K29" s="743">
        <v>600.68844</v>
      </c>
      <c r="L29" s="743">
        <v>1044.71532</v>
      </c>
      <c r="M29" s="743">
        <v>516.05532</v>
      </c>
      <c r="N29" s="743">
        <v>494.9208</v>
      </c>
      <c r="O29" s="743">
        <v>352.97856</v>
      </c>
      <c r="P29" s="743">
        <v>394.42788</v>
      </c>
      <c r="Q29" s="743">
        <v>393.20424</v>
      </c>
      <c r="R29" s="743">
        <v>393.20424</v>
      </c>
      <c r="S29" s="743">
        <v>820.40904</v>
      </c>
      <c r="T29" s="743">
        <v>224.57952</v>
      </c>
      <c r="U29" s="743">
        <v>430.15104</v>
      </c>
      <c r="V29" s="743">
        <v>394.42788</v>
      </c>
      <c r="W29" s="743">
        <v>394.42788</v>
      </c>
    </row>
    <row r="30" spans="1:23">
      <c r="A30" s="739" t="s">
        <v>1379</v>
      </c>
      <c r="B30" s="743">
        <v>860.86044</v>
      </c>
      <c r="C30" s="743">
        <v>875.0808</v>
      </c>
      <c r="D30" s="743">
        <v>397.51668</v>
      </c>
      <c r="E30" s="743">
        <v>1280.664</v>
      </c>
      <c r="F30" s="743">
        <v>967.67352</v>
      </c>
      <c r="G30" s="743">
        <v>646.02252</v>
      </c>
      <c r="H30" s="743">
        <v>1412.38944</v>
      </c>
      <c r="I30" s="743">
        <v>701.73972</v>
      </c>
      <c r="J30" s="743">
        <v>596.7918</v>
      </c>
      <c r="K30" s="743">
        <v>621.40716</v>
      </c>
      <c r="L30" s="743">
        <v>1080.87804</v>
      </c>
      <c r="M30" s="743">
        <v>533.92284</v>
      </c>
      <c r="N30" s="743">
        <v>513.216</v>
      </c>
      <c r="O30" s="743">
        <v>364.76352</v>
      </c>
      <c r="P30" s="743">
        <v>407.53152</v>
      </c>
      <c r="Q30" s="743">
        <v>406.81872</v>
      </c>
      <c r="R30" s="743">
        <v>406.81872</v>
      </c>
      <c r="S30" s="743">
        <v>848.232</v>
      </c>
      <c r="T30" s="743">
        <v>228.6306</v>
      </c>
      <c r="U30" s="743">
        <v>444.38328</v>
      </c>
      <c r="V30" s="743">
        <v>407.53152</v>
      </c>
      <c r="W30" s="743">
        <v>407.53152</v>
      </c>
    </row>
    <row r="31" spans="1:23">
      <c r="A31" s="739" t="s">
        <v>1380</v>
      </c>
      <c r="B31" s="743">
        <v>978.23484</v>
      </c>
      <c r="C31" s="743">
        <v>985.45788</v>
      </c>
      <c r="D31" s="743">
        <v>403.7418</v>
      </c>
      <c r="E31" s="743">
        <v>1322.541</v>
      </c>
      <c r="F31" s="743">
        <v>1128.27924</v>
      </c>
      <c r="G31" s="743">
        <v>730.90512</v>
      </c>
      <c r="H31" s="743">
        <v>2244.52404</v>
      </c>
      <c r="I31" s="743">
        <v>801.73368</v>
      </c>
      <c r="J31" s="743">
        <v>671.84964</v>
      </c>
      <c r="K31" s="743">
        <v>699.62508</v>
      </c>
      <c r="L31" s="743">
        <v>1120.61664</v>
      </c>
      <c r="M31" s="743">
        <v>525.19104</v>
      </c>
      <c r="N31" s="743">
        <v>530.77464</v>
      </c>
      <c r="O31" s="743">
        <v>356.83956</v>
      </c>
      <c r="P31" s="743">
        <v>427.19292</v>
      </c>
      <c r="Q31" s="743">
        <v>420.44508</v>
      </c>
      <c r="R31" s="743">
        <v>420.44508</v>
      </c>
      <c r="S31" s="743">
        <v>876.05496</v>
      </c>
      <c r="T31" s="743">
        <v>443.5398</v>
      </c>
      <c r="U31" s="743">
        <v>450.64404</v>
      </c>
      <c r="V31" s="743">
        <v>427.19292</v>
      </c>
      <c r="W31" s="743">
        <v>427.19292</v>
      </c>
    </row>
    <row r="32" spans="1:23">
      <c r="A32" s="739" t="s">
        <v>1381</v>
      </c>
      <c r="B32" s="743">
        <v>1008.909</v>
      </c>
      <c r="C32" s="743">
        <v>1017.4626</v>
      </c>
      <c r="D32" s="743">
        <v>416.3346</v>
      </c>
      <c r="E32" s="743">
        <v>1364.418</v>
      </c>
      <c r="F32" s="743">
        <v>1163.8242</v>
      </c>
      <c r="G32" s="743">
        <v>754.4394</v>
      </c>
      <c r="H32" s="743">
        <v>2323.5498</v>
      </c>
      <c r="I32" s="743">
        <v>826.254</v>
      </c>
      <c r="J32" s="743">
        <v>693.51876</v>
      </c>
      <c r="K32" s="743">
        <v>722.16144</v>
      </c>
      <c r="L32" s="743">
        <v>1156.88628</v>
      </c>
      <c r="M32" s="743">
        <v>542.22696</v>
      </c>
      <c r="N32" s="743">
        <v>549.04608</v>
      </c>
      <c r="O32" s="743">
        <v>368.03052</v>
      </c>
      <c r="P32" s="743">
        <v>440.48664</v>
      </c>
      <c r="Q32" s="743">
        <v>434.05956</v>
      </c>
      <c r="R32" s="743">
        <v>434.05956</v>
      </c>
      <c r="S32" s="743">
        <v>903.87792</v>
      </c>
      <c r="T32" s="743">
        <v>449.8956</v>
      </c>
      <c r="U32" s="743">
        <v>464.63868</v>
      </c>
      <c r="V32" s="743">
        <v>440.48664</v>
      </c>
      <c r="W32" s="743">
        <v>440.48664</v>
      </c>
    </row>
    <row r="33" spans="1:23">
      <c r="A33" s="739" t="s">
        <v>1382</v>
      </c>
      <c r="B33" s="743">
        <v>1039.58316</v>
      </c>
      <c r="C33" s="743">
        <v>1049.45544</v>
      </c>
      <c r="D33" s="743">
        <v>428.9274</v>
      </c>
      <c r="E33" s="743">
        <v>1406.295</v>
      </c>
      <c r="F33" s="743">
        <v>1199.38104</v>
      </c>
      <c r="G33" s="743">
        <v>777.9618</v>
      </c>
      <c r="H33" s="743">
        <v>2402.57556</v>
      </c>
      <c r="I33" s="743">
        <v>850.77432</v>
      </c>
      <c r="J33" s="743">
        <v>715.176</v>
      </c>
      <c r="K33" s="743">
        <v>744.6978</v>
      </c>
      <c r="L33" s="743">
        <v>1193.15592</v>
      </c>
      <c r="M33" s="743">
        <v>559.251</v>
      </c>
      <c r="N33" s="743">
        <v>567.31752</v>
      </c>
      <c r="O33" s="743">
        <v>379.22148</v>
      </c>
      <c r="P33" s="743">
        <v>453.78036</v>
      </c>
      <c r="Q33" s="743">
        <v>447.68592</v>
      </c>
      <c r="R33" s="743">
        <v>447.68592</v>
      </c>
      <c r="S33" s="743">
        <v>931.70088</v>
      </c>
      <c r="T33" s="743">
        <v>456.2514</v>
      </c>
      <c r="U33" s="743">
        <v>478.63332</v>
      </c>
      <c r="V33" s="743">
        <v>453.78036</v>
      </c>
      <c r="W33" s="743">
        <v>453.78036</v>
      </c>
    </row>
    <row r="34" spans="1:23">
      <c r="A34" s="739" t="s">
        <v>1383</v>
      </c>
      <c r="B34" s="743">
        <v>1070.25732</v>
      </c>
      <c r="C34" s="743">
        <v>1081.46016</v>
      </c>
      <c r="D34" s="743">
        <v>441.5202</v>
      </c>
      <c r="E34" s="743">
        <v>1448.172</v>
      </c>
      <c r="F34" s="743">
        <v>1234.93788</v>
      </c>
      <c r="G34" s="743">
        <v>801.4842</v>
      </c>
      <c r="H34" s="743">
        <v>2481.60132</v>
      </c>
      <c r="I34" s="743">
        <v>875.29464</v>
      </c>
      <c r="J34" s="743">
        <v>736.83324</v>
      </c>
      <c r="K34" s="743">
        <v>767.23416</v>
      </c>
      <c r="L34" s="743">
        <v>1229.42556</v>
      </c>
      <c r="M34" s="743">
        <v>576.27504</v>
      </c>
      <c r="N34" s="743">
        <v>585.58896</v>
      </c>
      <c r="O34" s="743">
        <v>390.41244</v>
      </c>
      <c r="P34" s="743">
        <v>467.07408</v>
      </c>
      <c r="Q34" s="743">
        <v>461.3004</v>
      </c>
      <c r="R34" s="743">
        <v>461.3004</v>
      </c>
      <c r="S34" s="743">
        <v>959.52384</v>
      </c>
      <c r="T34" s="743">
        <v>462.6072</v>
      </c>
      <c r="U34" s="743">
        <v>492.62796</v>
      </c>
      <c r="V34" s="743">
        <v>467.07408</v>
      </c>
      <c r="W34" s="743">
        <v>467.07408</v>
      </c>
    </row>
    <row r="35" spans="1:23">
      <c r="A35" s="739" t="s">
        <v>1384</v>
      </c>
      <c r="B35" s="743">
        <v>1100.93148</v>
      </c>
      <c r="C35" s="743">
        <v>1113.46488</v>
      </c>
      <c r="D35" s="743">
        <v>454.113</v>
      </c>
      <c r="E35" s="743">
        <v>1490.049</v>
      </c>
      <c r="F35" s="743">
        <v>1270.49472</v>
      </c>
      <c r="G35" s="743">
        <v>825.01848</v>
      </c>
      <c r="H35" s="743">
        <v>2560.62708</v>
      </c>
      <c r="I35" s="743">
        <v>899.80308</v>
      </c>
      <c r="J35" s="743">
        <v>758.50236</v>
      </c>
      <c r="K35" s="743">
        <v>789.77052</v>
      </c>
      <c r="L35" s="743">
        <v>1265.6952</v>
      </c>
      <c r="M35" s="743">
        <v>593.31096</v>
      </c>
      <c r="N35" s="743">
        <v>603.8604</v>
      </c>
      <c r="O35" s="743">
        <v>401.6034</v>
      </c>
      <c r="P35" s="743">
        <v>480.3678</v>
      </c>
      <c r="Q35" s="743">
        <v>474.92676</v>
      </c>
      <c r="R35" s="743">
        <v>474.92676</v>
      </c>
      <c r="S35" s="743">
        <v>987.3468</v>
      </c>
      <c r="T35" s="743">
        <v>468.963</v>
      </c>
      <c r="U35" s="743">
        <v>506.6226</v>
      </c>
      <c r="V35" s="743">
        <v>480.3678</v>
      </c>
      <c r="W35" s="743">
        <v>480.3678</v>
      </c>
    </row>
    <row r="36" spans="1:23">
      <c r="A36" s="739" t="s">
        <v>1385</v>
      </c>
      <c r="B36" s="743">
        <v>1131.61752</v>
      </c>
      <c r="C36" s="743">
        <v>1145.45772</v>
      </c>
      <c r="D36" s="743">
        <v>466.7058</v>
      </c>
      <c r="E36" s="743">
        <v>1531.926</v>
      </c>
      <c r="F36" s="743">
        <v>1306.03968</v>
      </c>
      <c r="G36" s="743">
        <v>848.54088</v>
      </c>
      <c r="H36" s="743">
        <v>2639.65284</v>
      </c>
      <c r="I36" s="743">
        <v>924.3234</v>
      </c>
      <c r="J36" s="743">
        <v>780.1596</v>
      </c>
      <c r="K36" s="743">
        <v>812.31876</v>
      </c>
      <c r="L36" s="743">
        <v>1301.96484</v>
      </c>
      <c r="M36" s="743">
        <v>610.335</v>
      </c>
      <c r="N36" s="743">
        <v>622.11996</v>
      </c>
      <c r="O36" s="743">
        <v>412.79436</v>
      </c>
      <c r="P36" s="743">
        <v>493.66152</v>
      </c>
      <c r="Q36" s="743">
        <v>488.54124</v>
      </c>
      <c r="R36" s="743">
        <v>488.54124</v>
      </c>
      <c r="S36" s="743">
        <v>1015.16976</v>
      </c>
      <c r="T36" s="743">
        <v>475.3188</v>
      </c>
      <c r="U36" s="743">
        <v>520.61724</v>
      </c>
      <c r="V36" s="743">
        <v>493.66152</v>
      </c>
      <c r="W36" s="743">
        <v>493.66152</v>
      </c>
    </row>
    <row r="37" spans="1:23">
      <c r="A37" s="739" t="s">
        <v>1386</v>
      </c>
      <c r="B37" s="743">
        <v>1162.29168</v>
      </c>
      <c r="C37" s="743">
        <v>1177.46244</v>
      </c>
      <c r="D37" s="743">
        <v>479.2986</v>
      </c>
      <c r="E37" s="743">
        <v>1573.803</v>
      </c>
      <c r="F37" s="743">
        <v>1341.59652</v>
      </c>
      <c r="G37" s="743">
        <v>872.07516</v>
      </c>
      <c r="H37" s="743">
        <v>2718.6786</v>
      </c>
      <c r="I37" s="743">
        <v>948.84372</v>
      </c>
      <c r="J37" s="743">
        <v>801.82872</v>
      </c>
      <c r="K37" s="743">
        <v>834.85512</v>
      </c>
      <c r="L37" s="743">
        <v>1338.23448</v>
      </c>
      <c r="M37" s="743">
        <v>627.37092</v>
      </c>
      <c r="N37" s="743">
        <v>640.3914</v>
      </c>
      <c r="O37" s="743">
        <v>423.98532</v>
      </c>
      <c r="P37" s="743">
        <v>506.95524</v>
      </c>
      <c r="Q37" s="743">
        <v>502.1676</v>
      </c>
      <c r="R37" s="743">
        <v>502.1676</v>
      </c>
      <c r="S37" s="743">
        <v>1042.99272</v>
      </c>
      <c r="T37" s="743">
        <v>481.6746</v>
      </c>
      <c r="U37" s="743">
        <v>534.61188</v>
      </c>
      <c r="V37" s="743">
        <v>506.95524</v>
      </c>
      <c r="W37" s="743">
        <v>506.95524</v>
      </c>
    </row>
    <row r="38" spans="1:23">
      <c r="A38" s="739" t="s">
        <v>1387</v>
      </c>
      <c r="B38" s="743">
        <v>1192.96584</v>
      </c>
      <c r="C38" s="743">
        <v>1209.46716</v>
      </c>
      <c r="D38" s="743">
        <v>491.8914</v>
      </c>
      <c r="E38" s="743">
        <v>1615.68</v>
      </c>
      <c r="F38" s="743">
        <v>1377.15336</v>
      </c>
      <c r="G38" s="743">
        <v>895.59756</v>
      </c>
      <c r="H38" s="743">
        <v>2797.70436</v>
      </c>
      <c r="I38" s="743">
        <v>973.36404</v>
      </c>
      <c r="J38" s="743">
        <v>823.48596</v>
      </c>
      <c r="K38" s="743">
        <v>857.39148</v>
      </c>
      <c r="L38" s="743">
        <v>1374.50412</v>
      </c>
      <c r="M38" s="743">
        <v>644.39496</v>
      </c>
      <c r="N38" s="743">
        <v>658.66284</v>
      </c>
      <c r="O38" s="743">
        <v>435.17628</v>
      </c>
      <c r="P38" s="743">
        <v>520.24896</v>
      </c>
      <c r="Q38" s="743">
        <v>515.78208</v>
      </c>
      <c r="R38" s="743">
        <v>515.78208</v>
      </c>
      <c r="S38" s="743">
        <v>1070.81568</v>
      </c>
      <c r="T38" s="743">
        <v>488.0304</v>
      </c>
      <c r="U38" s="743">
        <v>548.60652</v>
      </c>
      <c r="V38" s="743">
        <v>520.24896</v>
      </c>
      <c r="W38" s="743">
        <v>520.24896</v>
      </c>
    </row>
    <row r="39" spans="1:23">
      <c r="A39" s="739" t="s">
        <v>1388</v>
      </c>
      <c r="B39" s="743">
        <v>1223.64</v>
      </c>
      <c r="C39" s="743">
        <v>1241.46</v>
      </c>
      <c r="D39" s="743">
        <v>504.4842</v>
      </c>
      <c r="E39" s="743">
        <v>1657.557</v>
      </c>
      <c r="F39" s="743">
        <v>1412.69832</v>
      </c>
      <c r="G39" s="743">
        <v>919.13184</v>
      </c>
      <c r="H39" s="743">
        <v>2876.71824</v>
      </c>
      <c r="I39" s="743">
        <v>997.88436</v>
      </c>
      <c r="J39" s="743">
        <v>845.1432</v>
      </c>
      <c r="K39" s="743">
        <v>879.92784</v>
      </c>
      <c r="L39" s="743">
        <v>1410.77376</v>
      </c>
      <c r="M39" s="743">
        <v>661.419</v>
      </c>
      <c r="N39" s="743">
        <v>676.93428</v>
      </c>
      <c r="O39" s="743">
        <v>446.36724</v>
      </c>
      <c r="P39" s="743">
        <v>533.54268</v>
      </c>
      <c r="Q39" s="743">
        <v>529.40844</v>
      </c>
      <c r="R39" s="743">
        <v>529.40844</v>
      </c>
      <c r="S39" s="743">
        <v>1098.63864</v>
      </c>
      <c r="T39" s="743">
        <v>494.3862</v>
      </c>
      <c r="U39" s="743">
        <v>562.60116</v>
      </c>
      <c r="V39" s="743">
        <v>533.54268</v>
      </c>
      <c r="W39" s="743">
        <v>533.54268</v>
      </c>
    </row>
    <row r="40" spans="1:23">
      <c r="A40" s="739" t="s">
        <v>1389</v>
      </c>
      <c r="B40" s="743">
        <v>1254.31416</v>
      </c>
      <c r="C40" s="743">
        <v>1273.46472</v>
      </c>
      <c r="D40" s="743">
        <v>517.077</v>
      </c>
      <c r="E40" s="743">
        <v>1699.434</v>
      </c>
      <c r="F40" s="743">
        <v>1448.25516</v>
      </c>
      <c r="G40" s="743">
        <v>942.65424</v>
      </c>
      <c r="H40" s="743">
        <v>2955.744</v>
      </c>
      <c r="I40" s="743">
        <v>1022.40468</v>
      </c>
      <c r="J40" s="743">
        <v>866.81232</v>
      </c>
      <c r="K40" s="743">
        <v>902.47608</v>
      </c>
      <c r="L40" s="743">
        <v>1447.0434</v>
      </c>
      <c r="M40" s="743">
        <v>678.45492</v>
      </c>
      <c r="N40" s="743">
        <v>695.20572</v>
      </c>
      <c r="O40" s="743">
        <v>457.5582</v>
      </c>
      <c r="P40" s="743">
        <v>546.8364</v>
      </c>
      <c r="Q40" s="743">
        <v>543.02292</v>
      </c>
      <c r="R40" s="743">
        <v>543.02292</v>
      </c>
      <c r="S40" s="743">
        <v>1126.4616</v>
      </c>
      <c r="T40" s="743">
        <v>500.742</v>
      </c>
      <c r="U40" s="743">
        <v>576.5958</v>
      </c>
      <c r="V40" s="743">
        <v>546.8364</v>
      </c>
      <c r="W40" s="743">
        <v>546.8364</v>
      </c>
    </row>
    <row r="41" spans="1:23">
      <c r="A41" s="739" t="s">
        <v>1390</v>
      </c>
      <c r="B41" s="743">
        <v>1284.98832</v>
      </c>
      <c r="C41" s="743">
        <v>1305.46944</v>
      </c>
      <c r="D41" s="743">
        <v>529.6698</v>
      </c>
      <c r="E41" s="743">
        <v>1741.311</v>
      </c>
      <c r="F41" s="743">
        <v>1483.812</v>
      </c>
      <c r="G41" s="743">
        <v>966.18852</v>
      </c>
      <c r="H41" s="743">
        <v>3034.76976</v>
      </c>
      <c r="I41" s="743">
        <v>1046.91312</v>
      </c>
      <c r="J41" s="743">
        <v>888.46956</v>
      </c>
      <c r="K41" s="743">
        <v>925.01244</v>
      </c>
      <c r="L41" s="743">
        <v>1483.31304</v>
      </c>
      <c r="M41" s="743">
        <v>695.47896</v>
      </c>
      <c r="N41" s="743">
        <v>713.47716</v>
      </c>
      <c r="O41" s="743">
        <v>468.74916</v>
      </c>
      <c r="P41" s="743">
        <v>560.13012</v>
      </c>
      <c r="Q41" s="743">
        <v>556.64928</v>
      </c>
      <c r="R41" s="743">
        <v>556.64928</v>
      </c>
      <c r="S41" s="743">
        <v>1154.28456</v>
      </c>
      <c r="T41" s="743">
        <v>507.0978</v>
      </c>
      <c r="U41" s="743">
        <v>590.59044</v>
      </c>
      <c r="V41" s="743">
        <v>560.13012</v>
      </c>
      <c r="W41" s="743">
        <v>560.13012</v>
      </c>
    </row>
    <row r="42" spans="1:23">
      <c r="A42" s="739" t="s">
        <v>1391</v>
      </c>
      <c r="B42" s="743">
        <v>1315.66248</v>
      </c>
      <c r="C42" s="743">
        <v>1337.46228</v>
      </c>
      <c r="D42" s="743">
        <v>542.2626</v>
      </c>
      <c r="E42" s="743">
        <v>1783.188</v>
      </c>
      <c r="F42" s="743">
        <v>1519.36884</v>
      </c>
      <c r="G42" s="743">
        <v>989.71092</v>
      </c>
      <c r="H42" s="743">
        <v>3113.79552</v>
      </c>
      <c r="I42" s="743">
        <v>1071.43344</v>
      </c>
      <c r="J42" s="743">
        <v>910.13868</v>
      </c>
      <c r="K42" s="743">
        <v>947.5488</v>
      </c>
      <c r="L42" s="743">
        <v>1519.58268</v>
      </c>
      <c r="M42" s="743">
        <v>712.51488</v>
      </c>
      <c r="N42" s="743">
        <v>731.7486</v>
      </c>
      <c r="O42" s="743">
        <v>479.94012</v>
      </c>
      <c r="P42" s="743">
        <v>573.42384</v>
      </c>
      <c r="Q42" s="743">
        <v>570.26376</v>
      </c>
      <c r="R42" s="743">
        <v>570.26376</v>
      </c>
      <c r="S42" s="743">
        <v>1182.10752</v>
      </c>
      <c r="T42" s="743">
        <v>513.4536</v>
      </c>
      <c r="U42" s="743">
        <v>604.58508</v>
      </c>
      <c r="V42" s="743">
        <v>573.42384</v>
      </c>
      <c r="W42" s="743">
        <v>573.42384</v>
      </c>
    </row>
    <row r="43" spans="1:23">
      <c r="A43" s="739" t="s">
        <v>1392</v>
      </c>
      <c r="B43" s="743">
        <v>1346.33664</v>
      </c>
      <c r="C43" s="743">
        <v>1369.467</v>
      </c>
      <c r="D43" s="743">
        <v>554.8554</v>
      </c>
      <c r="E43" s="743">
        <v>1825.065</v>
      </c>
      <c r="F43" s="743">
        <v>1554.9138</v>
      </c>
      <c r="G43" s="743">
        <v>1013.23332</v>
      </c>
      <c r="H43" s="743">
        <v>3192.82128</v>
      </c>
      <c r="I43" s="743">
        <v>1095.95376</v>
      </c>
      <c r="J43" s="743">
        <v>931.79592</v>
      </c>
      <c r="K43" s="743">
        <v>970.08516</v>
      </c>
      <c r="L43" s="743">
        <v>1555.85232</v>
      </c>
      <c r="M43" s="743">
        <v>729.53892</v>
      </c>
      <c r="N43" s="743">
        <v>750.02004</v>
      </c>
      <c r="O43" s="743">
        <v>491.13108</v>
      </c>
      <c r="P43" s="743">
        <v>586.71756</v>
      </c>
      <c r="Q43" s="743">
        <v>583.89012</v>
      </c>
      <c r="R43" s="743">
        <v>583.89012</v>
      </c>
      <c r="S43" s="743">
        <v>1209.93048</v>
      </c>
      <c r="T43" s="743">
        <v>519.8094</v>
      </c>
      <c r="U43" s="743">
        <v>618.57972</v>
      </c>
      <c r="V43" s="743">
        <v>586.71756</v>
      </c>
      <c r="W43" s="743">
        <v>586.71756</v>
      </c>
    </row>
    <row r="44" spans="1:23">
      <c r="A44" s="739" t="s">
        <v>1393</v>
      </c>
      <c r="B44" s="743">
        <v>1377.0108</v>
      </c>
      <c r="C44" s="743">
        <v>1401.47172</v>
      </c>
      <c r="D44" s="743">
        <v>567.4482</v>
      </c>
      <c r="E44" s="743">
        <v>1866.942</v>
      </c>
      <c r="F44" s="743">
        <v>1590.47064</v>
      </c>
      <c r="G44" s="743">
        <v>1036.7676</v>
      </c>
      <c r="H44" s="743">
        <v>3271.84704</v>
      </c>
      <c r="I44" s="743">
        <v>1120.47408</v>
      </c>
      <c r="J44" s="743">
        <v>953.45316</v>
      </c>
      <c r="K44" s="743">
        <v>992.6334</v>
      </c>
      <c r="L44" s="743">
        <v>1592.12196</v>
      </c>
      <c r="M44" s="743">
        <v>746.56296</v>
      </c>
      <c r="N44" s="743">
        <v>768.29148</v>
      </c>
      <c r="O44" s="743">
        <v>502.32204</v>
      </c>
      <c r="P44" s="743">
        <v>600.01128</v>
      </c>
      <c r="Q44" s="743">
        <v>597.5046</v>
      </c>
      <c r="R44" s="743">
        <v>597.5046</v>
      </c>
      <c r="S44" s="743">
        <v>1237.75344</v>
      </c>
      <c r="T44" s="743">
        <v>526.1652</v>
      </c>
      <c r="U44" s="743">
        <v>632.57436</v>
      </c>
      <c r="V44" s="743">
        <v>600.01128</v>
      </c>
      <c r="W44" s="743">
        <v>600.01128</v>
      </c>
    </row>
    <row r="45" spans="1:23">
      <c r="A45" s="739" t="s">
        <v>1394</v>
      </c>
      <c r="B45" s="743">
        <v>1407.68496</v>
      </c>
      <c r="C45" s="743">
        <v>1433.46456</v>
      </c>
      <c r="D45" s="743">
        <v>580.041</v>
      </c>
      <c r="E45" s="743">
        <v>1908.819</v>
      </c>
      <c r="F45" s="743">
        <v>1626.02748</v>
      </c>
      <c r="G45" s="743">
        <v>1060.29</v>
      </c>
      <c r="H45" s="743">
        <v>3350.8728</v>
      </c>
      <c r="I45" s="743">
        <v>1144.9944</v>
      </c>
      <c r="J45" s="743">
        <v>975.12228</v>
      </c>
      <c r="K45" s="743">
        <v>1015.16976</v>
      </c>
      <c r="L45" s="743">
        <v>1628.3916</v>
      </c>
      <c r="M45" s="743">
        <v>763.59888</v>
      </c>
      <c r="N45" s="743">
        <v>786.56292</v>
      </c>
      <c r="O45" s="743">
        <v>513.513</v>
      </c>
      <c r="P45" s="743">
        <v>613.305</v>
      </c>
      <c r="Q45" s="743">
        <v>611.13096</v>
      </c>
      <c r="R45" s="743">
        <v>611.13096</v>
      </c>
      <c r="S45" s="743">
        <v>1265.5764</v>
      </c>
      <c r="T45" s="743">
        <v>532.521</v>
      </c>
      <c r="U45" s="743">
        <v>646.569</v>
      </c>
      <c r="V45" s="743">
        <v>613.305</v>
      </c>
      <c r="W45" s="743">
        <v>613.305</v>
      </c>
    </row>
    <row r="46" spans="1:23">
      <c r="A46" s="739" t="s">
        <v>1395</v>
      </c>
      <c r="B46" s="743">
        <v>1438.371</v>
      </c>
      <c r="C46" s="743">
        <v>1465.46928</v>
      </c>
      <c r="D46" s="743">
        <v>592.6338</v>
      </c>
      <c r="E46" s="743">
        <v>1950.696</v>
      </c>
      <c r="F46" s="743">
        <v>1661.58432</v>
      </c>
      <c r="G46" s="743">
        <v>1083.82428</v>
      </c>
      <c r="H46" s="743">
        <v>3429.89856</v>
      </c>
      <c r="I46" s="743">
        <v>1169.50284</v>
      </c>
      <c r="J46" s="743">
        <v>996.77952</v>
      </c>
      <c r="K46" s="743">
        <v>1037.70612</v>
      </c>
      <c r="L46" s="743">
        <v>1664.66124</v>
      </c>
      <c r="M46" s="743">
        <v>780.62292</v>
      </c>
      <c r="N46" s="743">
        <v>804.82248</v>
      </c>
      <c r="O46" s="743">
        <v>524.70396</v>
      </c>
      <c r="P46" s="743">
        <v>626.59872</v>
      </c>
      <c r="Q46" s="743">
        <v>624.74544</v>
      </c>
      <c r="R46" s="743">
        <v>624.74544</v>
      </c>
      <c r="S46" s="743">
        <v>1293.39936</v>
      </c>
      <c r="T46" s="743">
        <v>538.8768</v>
      </c>
      <c r="U46" s="743">
        <v>660.56364</v>
      </c>
      <c r="V46" s="743">
        <v>626.59872</v>
      </c>
      <c r="W46" s="743">
        <v>626.59872</v>
      </c>
    </row>
    <row r="47" ht="15" spans="1:23">
      <c r="A47" s="739" t="s">
        <v>1396</v>
      </c>
      <c r="B47" s="743">
        <v>1469.04516</v>
      </c>
      <c r="C47" s="743">
        <v>1497.474</v>
      </c>
      <c r="D47" s="743">
        <v>605.2266</v>
      </c>
      <c r="E47" s="743">
        <v>1992.573</v>
      </c>
      <c r="F47" s="743">
        <v>1697.12928</v>
      </c>
      <c r="G47" s="743">
        <v>1107.34668</v>
      </c>
      <c r="H47" s="743">
        <v>3508.92432</v>
      </c>
      <c r="I47" s="743">
        <v>1194.02316</v>
      </c>
      <c r="J47" s="743">
        <v>1018.44864</v>
      </c>
      <c r="K47" s="743">
        <v>1060.24248</v>
      </c>
      <c r="L47" s="743">
        <v>1700.93088</v>
      </c>
      <c r="M47" s="743">
        <v>797.65884</v>
      </c>
      <c r="N47" s="743">
        <v>823.09392</v>
      </c>
      <c r="O47" s="743">
        <v>535.89492</v>
      </c>
      <c r="P47" s="743">
        <v>639.89244</v>
      </c>
      <c r="Q47" s="743">
        <v>638.3718</v>
      </c>
      <c r="R47" s="743">
        <v>638.3718</v>
      </c>
      <c r="S47" s="743">
        <v>1321.22232</v>
      </c>
      <c r="T47" s="743">
        <v>545.2326</v>
      </c>
      <c r="U47" s="743">
        <v>674.55828</v>
      </c>
      <c r="V47" s="743">
        <v>639.89244</v>
      </c>
      <c r="W47" s="743">
        <v>639.89244</v>
      </c>
    </row>
    <row r="48" spans="1:23">
      <c r="A48" s="739" t="s">
        <v>2666</v>
      </c>
      <c r="B48" s="737" t="s">
        <v>860</v>
      </c>
      <c r="C48" s="738" t="s">
        <v>2636</v>
      </c>
      <c r="D48" s="738" t="s">
        <v>2667</v>
      </c>
      <c r="E48" s="738" t="s">
        <v>2668</v>
      </c>
      <c r="F48" s="738" t="s">
        <v>2669</v>
      </c>
      <c r="G48" s="738" t="s">
        <v>2670</v>
      </c>
      <c r="H48" s="738" t="s">
        <v>2671</v>
      </c>
      <c r="I48" s="738" t="s">
        <v>2672</v>
      </c>
      <c r="J48" s="754" t="s">
        <v>2673</v>
      </c>
      <c r="K48" s="754" t="s">
        <v>2674</v>
      </c>
      <c r="L48" s="738" t="s">
        <v>2675</v>
      </c>
      <c r="M48" s="755" t="s">
        <v>2676</v>
      </c>
      <c r="N48" s="738" t="s">
        <v>2677</v>
      </c>
      <c r="O48" s="738" t="s">
        <v>2678</v>
      </c>
      <c r="P48" s="738" t="s">
        <v>2679</v>
      </c>
      <c r="Q48" s="738" t="s">
        <v>2680</v>
      </c>
      <c r="R48" s="738" t="s">
        <v>2681</v>
      </c>
      <c r="S48" s="738" t="s">
        <v>2682</v>
      </c>
      <c r="T48" s="738" t="s">
        <v>2683</v>
      </c>
      <c r="U48" s="738" t="s">
        <v>2684</v>
      </c>
      <c r="V48" s="738" t="s">
        <v>2685</v>
      </c>
      <c r="W48" s="759" t="s">
        <v>2686</v>
      </c>
    </row>
    <row r="49" spans="1:23">
      <c r="A49" s="739" t="s">
        <v>2738</v>
      </c>
      <c r="B49" s="743">
        <v>64.43</v>
      </c>
      <c r="C49" s="743">
        <v>65.38</v>
      </c>
      <c r="D49" s="743">
        <v>32.05</v>
      </c>
      <c r="E49" s="743">
        <v>91</v>
      </c>
      <c r="F49" s="743">
        <v>86.11</v>
      </c>
      <c r="G49" s="743">
        <v>49.15</v>
      </c>
      <c r="H49" s="743">
        <v>123.11</v>
      </c>
      <c r="I49" s="743">
        <v>53</v>
      </c>
      <c r="J49" s="743">
        <v>45.75</v>
      </c>
      <c r="K49" s="743">
        <v>47.47</v>
      </c>
      <c r="L49" s="743">
        <v>65.38</v>
      </c>
      <c r="M49" s="743">
        <v>28.96</v>
      </c>
      <c r="N49" s="743">
        <v>39.1</v>
      </c>
      <c r="O49" s="743">
        <v>27.72</v>
      </c>
      <c r="P49" s="743">
        <v>27.89</v>
      </c>
      <c r="Q49" s="743">
        <v>34</v>
      </c>
      <c r="R49" s="743">
        <v>34.95</v>
      </c>
      <c r="S49" s="743">
        <v>45</v>
      </c>
      <c r="T49" s="743">
        <v>28.3</v>
      </c>
      <c r="U49" s="743">
        <v>35.76</v>
      </c>
      <c r="V49" s="743">
        <v>25.68</v>
      </c>
      <c r="W49" s="743">
        <v>32.09</v>
      </c>
    </row>
    <row r="50" spans="1:23">
      <c r="A50" s="739" t="s">
        <v>2690</v>
      </c>
      <c r="B50" s="743">
        <v>61.34</v>
      </c>
      <c r="C50" s="743">
        <v>63.2</v>
      </c>
      <c r="D50" s="743">
        <v>30.8</v>
      </c>
      <c r="E50" s="743">
        <v>87.5</v>
      </c>
      <c r="F50" s="743">
        <v>85.74</v>
      </c>
      <c r="G50" s="743">
        <v>48.29</v>
      </c>
      <c r="H50" s="743">
        <v>120.89</v>
      </c>
      <c r="I50" s="743">
        <v>52.14</v>
      </c>
      <c r="J50" s="743">
        <v>44.96</v>
      </c>
      <c r="K50" s="743">
        <v>46.65</v>
      </c>
      <c r="L50" s="743">
        <v>63.2</v>
      </c>
      <c r="M50" s="743">
        <v>28.52</v>
      </c>
      <c r="N50" s="743">
        <v>37.3</v>
      </c>
      <c r="O50" s="743">
        <v>26.69</v>
      </c>
      <c r="P50" s="743">
        <v>26.86</v>
      </c>
      <c r="Q50" s="743">
        <v>32.89</v>
      </c>
      <c r="R50" s="743">
        <v>33.8</v>
      </c>
      <c r="S50" s="743">
        <v>44.84</v>
      </c>
      <c r="T50" s="743">
        <v>27.5</v>
      </c>
      <c r="U50" s="743">
        <v>34.32</v>
      </c>
      <c r="V50" s="743">
        <v>24.75</v>
      </c>
      <c r="W50" s="743">
        <v>30.83</v>
      </c>
    </row>
    <row r="51" spans="1:23">
      <c r="A51" s="739" t="s">
        <v>2691</v>
      </c>
      <c r="B51" s="743">
        <v>60.9</v>
      </c>
      <c r="C51" s="743">
        <v>60.94</v>
      </c>
      <c r="D51" s="743">
        <v>30.52</v>
      </c>
      <c r="E51" s="743">
        <v>72.69</v>
      </c>
      <c r="F51" s="743">
        <v>75</v>
      </c>
      <c r="G51" s="743">
        <v>48.3</v>
      </c>
      <c r="H51" s="743">
        <v>114.25</v>
      </c>
      <c r="I51" s="743">
        <v>49.08</v>
      </c>
      <c r="J51" s="743">
        <v>44.44</v>
      </c>
      <c r="K51" s="743">
        <v>45.17</v>
      </c>
      <c r="L51" s="743">
        <v>60.94</v>
      </c>
      <c r="M51" s="743">
        <v>26.93</v>
      </c>
      <c r="N51" s="743">
        <v>32.83</v>
      </c>
      <c r="O51" s="743">
        <v>25.21</v>
      </c>
      <c r="P51" s="743">
        <v>23.48</v>
      </c>
      <c r="Q51" s="743">
        <v>31.25</v>
      </c>
      <c r="R51" s="743">
        <v>33.02</v>
      </c>
      <c r="S51" s="743">
        <v>44.84</v>
      </c>
      <c r="T51" s="743">
        <v>21.3</v>
      </c>
      <c r="U51" s="743">
        <v>31.64</v>
      </c>
      <c r="V51" s="743">
        <v>24.48</v>
      </c>
      <c r="W51" s="743">
        <v>30.22</v>
      </c>
    </row>
    <row r="52" spans="1:23">
      <c r="A52" s="739" t="s">
        <v>2692</v>
      </c>
      <c r="B52" s="743">
        <v>61.16</v>
      </c>
      <c r="C52" s="743">
        <v>61.6</v>
      </c>
      <c r="D52" s="743">
        <v>30.69</v>
      </c>
      <c r="E52" s="743">
        <v>69.1</v>
      </c>
      <c r="F52" s="743">
        <v>72.69</v>
      </c>
      <c r="G52" s="743">
        <v>51.72</v>
      </c>
      <c r="H52" s="743">
        <v>110.28</v>
      </c>
      <c r="I52" s="743">
        <v>48.95</v>
      </c>
      <c r="J52" s="743">
        <v>44.45</v>
      </c>
      <c r="K52" s="743">
        <v>46.53</v>
      </c>
      <c r="L52" s="743">
        <v>61.6</v>
      </c>
      <c r="M52" s="743">
        <v>25.3</v>
      </c>
      <c r="N52" s="743">
        <v>28.8</v>
      </c>
      <c r="O52" s="743">
        <v>27.74</v>
      </c>
      <c r="P52" s="743">
        <v>25.19</v>
      </c>
      <c r="Q52" s="743">
        <v>29.06</v>
      </c>
      <c r="R52" s="743">
        <v>31.94</v>
      </c>
      <c r="S52" s="743">
        <v>45.59</v>
      </c>
      <c r="T52" s="743">
        <v>20.4</v>
      </c>
      <c r="U52" s="743">
        <v>30.22</v>
      </c>
      <c r="V52" s="743">
        <v>26.91</v>
      </c>
      <c r="W52" s="743">
        <v>28.8</v>
      </c>
    </row>
    <row r="53" spans="1:23">
      <c r="A53" s="739" t="s">
        <v>2693</v>
      </c>
      <c r="B53" s="743">
        <v>58.04</v>
      </c>
      <c r="C53" s="743">
        <v>58.08</v>
      </c>
      <c r="D53" s="743">
        <v>28.89</v>
      </c>
      <c r="E53" s="743">
        <v>67.5</v>
      </c>
      <c r="F53" s="743">
        <v>72.69</v>
      </c>
      <c r="G53" s="743">
        <v>49.83</v>
      </c>
      <c r="H53" s="743">
        <v>107.56</v>
      </c>
      <c r="I53" s="743">
        <v>48.41</v>
      </c>
      <c r="J53" s="743">
        <v>42.87</v>
      </c>
      <c r="K53" s="743">
        <v>44.85</v>
      </c>
      <c r="L53" s="743">
        <v>58.08</v>
      </c>
      <c r="M53" s="743">
        <v>24.54</v>
      </c>
      <c r="N53" s="743">
        <v>27.15</v>
      </c>
      <c r="O53" s="743">
        <v>26.17</v>
      </c>
      <c r="P53" s="743">
        <v>23.82</v>
      </c>
      <c r="Q53" s="743">
        <v>28.5</v>
      </c>
      <c r="R53" s="743">
        <v>31.31</v>
      </c>
      <c r="S53" s="743">
        <v>45.59</v>
      </c>
      <c r="T53" s="743">
        <v>20.1</v>
      </c>
      <c r="U53" s="743">
        <v>28.46</v>
      </c>
      <c r="V53" s="743">
        <v>25.41</v>
      </c>
      <c r="W53" s="743">
        <v>27.15</v>
      </c>
    </row>
    <row r="54" spans="1:23">
      <c r="A54" s="739" t="s">
        <v>2694</v>
      </c>
      <c r="B54" s="743">
        <v>56.6</v>
      </c>
      <c r="C54" s="743">
        <v>57.2</v>
      </c>
      <c r="D54" s="743">
        <v>27.91</v>
      </c>
      <c r="E54" s="743">
        <v>65.1</v>
      </c>
      <c r="F54" s="743">
        <v>71.14</v>
      </c>
      <c r="G54" s="743">
        <v>47.93</v>
      </c>
      <c r="H54" s="743">
        <v>101.44</v>
      </c>
      <c r="I54" s="743">
        <v>48.41</v>
      </c>
      <c r="J54" s="743">
        <v>41.28</v>
      </c>
      <c r="K54" s="743">
        <v>43.18</v>
      </c>
      <c r="L54" s="743">
        <v>57.2</v>
      </c>
      <c r="M54" s="743">
        <v>23.77</v>
      </c>
      <c r="N54" s="743">
        <v>26.25</v>
      </c>
      <c r="O54" s="743">
        <v>25.31</v>
      </c>
      <c r="P54" s="743">
        <v>23.08</v>
      </c>
      <c r="Q54" s="743">
        <v>27.66</v>
      </c>
      <c r="R54" s="743">
        <v>30.35</v>
      </c>
      <c r="S54" s="743">
        <v>44.72</v>
      </c>
      <c r="T54" s="743">
        <v>19.8</v>
      </c>
      <c r="U54" s="743">
        <v>27.5</v>
      </c>
      <c r="V54" s="743">
        <v>24.59</v>
      </c>
      <c r="W54" s="743">
        <v>26.25</v>
      </c>
    </row>
    <row r="55" spans="1:23">
      <c r="A55" s="739" t="s">
        <v>2695</v>
      </c>
      <c r="B55" s="743">
        <v>55.88</v>
      </c>
      <c r="C55" s="743">
        <v>56.54</v>
      </c>
      <c r="D55" s="743">
        <v>27.91</v>
      </c>
      <c r="E55" s="743">
        <v>64.7</v>
      </c>
      <c r="F55" s="743">
        <v>71.14</v>
      </c>
      <c r="G55" s="743">
        <v>46.98</v>
      </c>
      <c r="H55" s="743">
        <v>100.42</v>
      </c>
      <c r="I55" s="743">
        <v>47.73</v>
      </c>
      <c r="J55" s="743">
        <v>40.49</v>
      </c>
      <c r="K55" s="743">
        <v>42.34</v>
      </c>
      <c r="L55" s="743">
        <v>56.54</v>
      </c>
      <c r="M55" s="743">
        <v>23.39</v>
      </c>
      <c r="N55" s="743">
        <v>26.25</v>
      </c>
      <c r="O55" s="743">
        <v>25.31</v>
      </c>
      <c r="P55" s="743">
        <v>23.08</v>
      </c>
      <c r="Q55" s="743">
        <v>27.52</v>
      </c>
      <c r="R55" s="743">
        <v>30.19</v>
      </c>
      <c r="S55" s="743">
        <v>44.72</v>
      </c>
      <c r="T55" s="743">
        <v>19.8</v>
      </c>
      <c r="U55" s="743">
        <v>27.5</v>
      </c>
      <c r="V55" s="743">
        <v>24.59</v>
      </c>
      <c r="W55" s="743">
        <v>26.25</v>
      </c>
    </row>
    <row r="56" ht="45" customHeight="1" spans="1:23">
      <c r="A56" s="744" t="s">
        <v>2696</v>
      </c>
      <c r="B56" s="745"/>
      <c r="C56" s="745"/>
      <c r="D56" s="745"/>
      <c r="E56" s="745"/>
      <c r="F56" s="745"/>
      <c r="G56" s="745"/>
      <c r="H56" s="745"/>
      <c r="I56" s="745"/>
      <c r="J56" s="745"/>
      <c r="K56" s="745"/>
      <c r="L56" s="745"/>
      <c r="M56" s="745"/>
      <c r="N56" s="745"/>
      <c r="O56" s="745"/>
      <c r="P56" s="745"/>
      <c r="Q56" s="745"/>
      <c r="R56" s="745"/>
      <c r="S56" s="745"/>
      <c r="T56" s="745"/>
      <c r="U56" s="745"/>
      <c r="V56" s="745"/>
      <c r="W56" s="745"/>
    </row>
    <row r="57" spans="1:23">
      <c r="A57" s="746" t="s">
        <v>753</v>
      </c>
      <c r="B57" s="747" t="s">
        <v>2697</v>
      </c>
      <c r="C57" s="748"/>
      <c r="D57" s="748"/>
      <c r="E57" s="748"/>
      <c r="F57" s="748"/>
      <c r="G57" s="748"/>
      <c r="H57" s="748"/>
      <c r="I57" s="748"/>
      <c r="J57" s="748"/>
      <c r="K57" s="748"/>
      <c r="L57" s="748"/>
      <c r="M57" s="748"/>
      <c r="N57" s="748"/>
      <c r="O57" s="748"/>
      <c r="P57" s="748"/>
      <c r="Q57" s="748"/>
      <c r="R57" s="748"/>
      <c r="S57" s="748"/>
      <c r="T57" s="748"/>
      <c r="U57" s="748"/>
      <c r="V57" s="761"/>
      <c r="W57" s="750"/>
    </row>
    <row r="58" spans="1:23">
      <c r="A58" s="749" t="s">
        <v>2739</v>
      </c>
      <c r="B58" s="750"/>
      <c r="C58" s="750"/>
      <c r="D58" s="750"/>
      <c r="E58" s="750"/>
      <c r="F58" s="750"/>
      <c r="G58" s="750"/>
      <c r="H58" s="750"/>
      <c r="I58" s="750"/>
      <c r="J58" s="750"/>
      <c r="K58" s="750"/>
      <c r="L58" s="750"/>
      <c r="M58" s="750"/>
      <c r="N58" s="750"/>
      <c r="O58" s="750"/>
      <c r="P58" s="750"/>
      <c r="Q58" s="750"/>
      <c r="R58" s="750"/>
      <c r="S58" s="750"/>
      <c r="T58" s="750"/>
      <c r="U58" s="750"/>
      <c r="V58" s="762"/>
      <c r="W58" s="750"/>
    </row>
    <row r="59" spans="1:23">
      <c r="A59" s="749" t="s">
        <v>2699</v>
      </c>
      <c r="B59" s="750"/>
      <c r="C59" s="750"/>
      <c r="D59" s="750"/>
      <c r="E59" s="750"/>
      <c r="F59" s="750"/>
      <c r="G59" s="750"/>
      <c r="H59" s="750"/>
      <c r="I59" s="750"/>
      <c r="J59" s="750"/>
      <c r="K59" s="750"/>
      <c r="L59" s="750"/>
      <c r="M59" s="750"/>
      <c r="N59" s="750"/>
      <c r="O59" s="750"/>
      <c r="P59" s="750"/>
      <c r="Q59" s="750"/>
      <c r="R59" s="750"/>
      <c r="S59" s="750"/>
      <c r="T59" s="750"/>
      <c r="U59" s="750"/>
      <c r="V59" s="762"/>
      <c r="W59" s="750"/>
    </row>
    <row r="60" spans="1:23">
      <c r="A60" s="749" t="s">
        <v>2700</v>
      </c>
      <c r="B60" s="750"/>
      <c r="C60" s="750"/>
      <c r="D60" s="750"/>
      <c r="E60" s="750"/>
      <c r="F60" s="750"/>
      <c r="G60" s="750"/>
      <c r="H60" s="750"/>
      <c r="I60" s="750"/>
      <c r="J60" s="750"/>
      <c r="K60" s="750"/>
      <c r="L60" s="750"/>
      <c r="M60" s="750"/>
      <c r="N60" s="750"/>
      <c r="O60" s="750"/>
      <c r="P60" s="750"/>
      <c r="Q60" s="750"/>
      <c r="R60" s="750"/>
      <c r="S60" s="750"/>
      <c r="T60" s="750"/>
      <c r="U60" s="750"/>
      <c r="V60" s="762"/>
      <c r="W60" s="750"/>
    </row>
    <row r="61" spans="1:23">
      <c r="A61" s="749" t="s">
        <v>2701</v>
      </c>
      <c r="B61" s="750"/>
      <c r="C61" s="750"/>
      <c r="D61" s="750"/>
      <c r="E61" s="750"/>
      <c r="F61" s="750"/>
      <c r="G61" s="750"/>
      <c r="H61" s="750"/>
      <c r="I61" s="750"/>
      <c r="J61" s="750"/>
      <c r="K61" s="750"/>
      <c r="L61" s="750"/>
      <c r="M61" s="750"/>
      <c r="N61" s="750"/>
      <c r="O61" s="750"/>
      <c r="P61" s="750"/>
      <c r="Q61" s="750"/>
      <c r="R61" s="750"/>
      <c r="S61" s="750"/>
      <c r="T61" s="750"/>
      <c r="U61" s="750"/>
      <c r="V61" s="762"/>
      <c r="W61" s="750"/>
    </row>
    <row r="62" spans="1:23">
      <c r="A62" s="749" t="s">
        <v>2702</v>
      </c>
      <c r="B62" s="750"/>
      <c r="C62" s="750"/>
      <c r="D62" s="750"/>
      <c r="E62" s="750"/>
      <c r="F62" s="750"/>
      <c r="G62" s="750"/>
      <c r="H62" s="750"/>
      <c r="I62" s="750"/>
      <c r="J62" s="750"/>
      <c r="K62" s="750"/>
      <c r="L62" s="750"/>
      <c r="M62" s="750"/>
      <c r="N62" s="750"/>
      <c r="O62" s="750"/>
      <c r="P62" s="750"/>
      <c r="Q62" s="750"/>
      <c r="R62" s="750"/>
      <c r="S62" s="750"/>
      <c r="T62" s="750"/>
      <c r="U62" s="750"/>
      <c r="V62" s="762"/>
      <c r="W62" s="750"/>
    </row>
    <row r="63" spans="1:23">
      <c r="A63" s="749" t="s">
        <v>2703</v>
      </c>
      <c r="B63" s="750"/>
      <c r="C63" s="750"/>
      <c r="D63" s="750"/>
      <c r="E63" s="750"/>
      <c r="F63" s="750"/>
      <c r="G63" s="750"/>
      <c r="H63" s="750"/>
      <c r="I63" s="750"/>
      <c r="J63" s="750"/>
      <c r="K63" s="750"/>
      <c r="L63" s="750"/>
      <c r="M63" s="750"/>
      <c r="N63" s="750"/>
      <c r="O63" s="750"/>
      <c r="P63" s="750"/>
      <c r="Q63" s="750"/>
      <c r="R63" s="750"/>
      <c r="S63" s="750"/>
      <c r="T63" s="750"/>
      <c r="U63" s="750"/>
      <c r="V63" s="762"/>
      <c r="W63" s="750"/>
    </row>
    <row r="64" spans="1:23">
      <c r="A64" s="751" t="s">
        <v>2704</v>
      </c>
      <c r="B64" s="752"/>
      <c r="C64" s="752"/>
      <c r="D64" s="752"/>
      <c r="E64" s="752"/>
      <c r="F64" s="752"/>
      <c r="G64" s="752"/>
      <c r="H64" s="752"/>
      <c r="I64" s="752"/>
      <c r="J64" s="752"/>
      <c r="K64" s="752"/>
      <c r="L64" s="752"/>
      <c r="M64" s="752"/>
      <c r="N64" s="752"/>
      <c r="O64" s="752"/>
      <c r="P64" s="752"/>
      <c r="Q64" s="750"/>
      <c r="R64" s="750"/>
      <c r="S64" s="750"/>
      <c r="T64" s="750"/>
      <c r="U64" s="750"/>
      <c r="V64" s="762"/>
      <c r="W64" s="750"/>
    </row>
    <row r="65" spans="1:23">
      <c r="A65" s="751" t="s">
        <v>2705</v>
      </c>
      <c r="B65" s="752"/>
      <c r="C65" s="752"/>
      <c r="D65" s="752"/>
      <c r="E65" s="752"/>
      <c r="F65" s="752"/>
      <c r="G65" s="752"/>
      <c r="H65" s="752"/>
      <c r="I65" s="752"/>
      <c r="J65" s="752"/>
      <c r="K65" s="752"/>
      <c r="L65" s="752"/>
      <c r="M65" s="752"/>
      <c r="N65" s="752"/>
      <c r="O65" s="752"/>
      <c r="P65" s="752"/>
      <c r="Q65" s="750"/>
      <c r="R65" s="750"/>
      <c r="S65" s="750"/>
      <c r="T65" s="750"/>
      <c r="U65" s="750"/>
      <c r="V65" s="762"/>
      <c r="W65" s="750"/>
    </row>
    <row r="66" spans="1:23">
      <c r="A66" s="751" t="s">
        <v>2706</v>
      </c>
      <c r="B66" s="752"/>
      <c r="C66" s="752"/>
      <c r="D66" s="752"/>
      <c r="E66" s="752"/>
      <c r="F66" s="752"/>
      <c r="G66" s="752"/>
      <c r="H66" s="752"/>
      <c r="I66" s="752"/>
      <c r="J66" s="752"/>
      <c r="K66" s="752"/>
      <c r="L66" s="752"/>
      <c r="M66" s="752"/>
      <c r="N66" s="752"/>
      <c r="O66" s="752"/>
      <c r="P66" s="752"/>
      <c r="Q66" s="750"/>
      <c r="R66" s="750"/>
      <c r="S66" s="750"/>
      <c r="T66" s="750"/>
      <c r="U66" s="750"/>
      <c r="V66" s="762"/>
      <c r="W66" s="750"/>
    </row>
    <row r="67" spans="1:23">
      <c r="A67" s="751" t="s">
        <v>2707</v>
      </c>
      <c r="B67" s="752"/>
      <c r="C67" s="752"/>
      <c r="D67" s="752"/>
      <c r="E67" s="752"/>
      <c r="F67" s="752"/>
      <c r="G67" s="752"/>
      <c r="H67" s="752"/>
      <c r="I67" s="752"/>
      <c r="J67" s="752"/>
      <c r="K67" s="752"/>
      <c r="L67" s="752"/>
      <c r="M67" s="752"/>
      <c r="N67" s="752"/>
      <c r="O67" s="752"/>
      <c r="P67" s="752"/>
      <c r="Q67" s="750"/>
      <c r="R67" s="750"/>
      <c r="S67" s="750"/>
      <c r="T67" s="750"/>
      <c r="U67" s="750"/>
      <c r="V67" s="762"/>
      <c r="W67" s="750"/>
    </row>
    <row r="68" spans="1:23">
      <c r="A68" s="749" t="s">
        <v>2708</v>
      </c>
      <c r="B68" s="750"/>
      <c r="C68" s="750"/>
      <c r="D68" s="750"/>
      <c r="E68" s="750"/>
      <c r="F68" s="750"/>
      <c r="G68" s="750"/>
      <c r="H68" s="750"/>
      <c r="I68" s="750"/>
      <c r="J68" s="750"/>
      <c r="K68" s="750"/>
      <c r="L68" s="750"/>
      <c r="M68" s="750"/>
      <c r="N68" s="750"/>
      <c r="O68" s="750"/>
      <c r="P68" s="750"/>
      <c r="Q68" s="750"/>
      <c r="R68" s="750"/>
      <c r="S68" s="750"/>
      <c r="T68" s="750"/>
      <c r="U68" s="750"/>
      <c r="V68" s="762"/>
      <c r="W68" s="750"/>
    </row>
    <row r="69" spans="1:23">
      <c r="A69" s="749" t="s">
        <v>2709</v>
      </c>
      <c r="B69" s="750"/>
      <c r="C69" s="750"/>
      <c r="D69" s="750"/>
      <c r="E69" s="750"/>
      <c r="F69" s="750"/>
      <c r="G69" s="750"/>
      <c r="H69" s="750"/>
      <c r="I69" s="750"/>
      <c r="J69" s="750"/>
      <c r="K69" s="750"/>
      <c r="L69" s="750"/>
      <c r="M69" s="750"/>
      <c r="N69" s="750"/>
      <c r="O69" s="750"/>
      <c r="P69" s="750"/>
      <c r="Q69" s="750"/>
      <c r="R69" s="750"/>
      <c r="S69" s="750"/>
      <c r="T69" s="750"/>
      <c r="U69" s="750"/>
      <c r="V69" s="762"/>
      <c r="W69" s="750"/>
    </row>
    <row r="70" spans="1:23">
      <c r="A70" s="749" t="s">
        <v>2710</v>
      </c>
      <c r="B70" s="750"/>
      <c r="C70" s="750"/>
      <c r="D70" s="750"/>
      <c r="E70" s="750"/>
      <c r="F70" s="750"/>
      <c r="G70" s="750"/>
      <c r="H70" s="750"/>
      <c r="I70" s="750"/>
      <c r="J70" s="750"/>
      <c r="K70" s="750"/>
      <c r="L70" s="750"/>
      <c r="M70" s="750"/>
      <c r="N70" s="750"/>
      <c r="O70" s="750"/>
      <c r="P70" s="750"/>
      <c r="Q70" s="750"/>
      <c r="R70" s="750"/>
      <c r="S70" s="750"/>
      <c r="T70" s="750"/>
      <c r="U70" s="750"/>
      <c r="V70" s="762"/>
      <c r="W70" s="750"/>
    </row>
    <row r="71" spans="1:23">
      <c r="A71" s="749" t="s">
        <v>2711</v>
      </c>
      <c r="B71" s="750"/>
      <c r="C71" s="750"/>
      <c r="D71" s="750"/>
      <c r="E71" s="750"/>
      <c r="F71" s="750"/>
      <c r="G71" s="750"/>
      <c r="H71" s="750"/>
      <c r="I71" s="750"/>
      <c r="J71" s="750"/>
      <c r="K71" s="750"/>
      <c r="L71" s="750"/>
      <c r="M71" s="750"/>
      <c r="N71" s="750"/>
      <c r="O71" s="750"/>
      <c r="P71" s="750"/>
      <c r="Q71" s="750"/>
      <c r="R71" s="750"/>
      <c r="S71" s="750"/>
      <c r="T71" s="750"/>
      <c r="U71" s="750"/>
      <c r="V71" s="762"/>
      <c r="W71" s="750"/>
    </row>
    <row r="72" spans="1:23">
      <c r="A72" s="763" t="s">
        <v>2712</v>
      </c>
      <c r="B72" s="750"/>
      <c r="C72" s="750"/>
      <c r="D72" s="750"/>
      <c r="E72" s="750"/>
      <c r="F72" s="750"/>
      <c r="G72" s="750"/>
      <c r="H72" s="750"/>
      <c r="I72" s="750"/>
      <c r="J72" s="750"/>
      <c r="K72" s="750"/>
      <c r="L72" s="750"/>
      <c r="M72" s="750"/>
      <c r="N72" s="750"/>
      <c r="O72" s="750"/>
      <c r="P72" s="750"/>
      <c r="Q72" s="750"/>
      <c r="R72" s="750"/>
      <c r="S72" s="750"/>
      <c r="T72" s="750"/>
      <c r="U72" s="750"/>
      <c r="V72" s="762"/>
      <c r="W72" s="750"/>
    </row>
    <row r="73" spans="1:23">
      <c r="A73" s="763" t="s">
        <v>2713</v>
      </c>
      <c r="B73" s="750"/>
      <c r="C73" s="750"/>
      <c r="D73" s="750"/>
      <c r="E73" s="750"/>
      <c r="F73" s="750"/>
      <c r="G73" s="750"/>
      <c r="H73" s="750"/>
      <c r="I73" s="750"/>
      <c r="J73" s="750"/>
      <c r="K73" s="750"/>
      <c r="L73" s="750"/>
      <c r="M73" s="750"/>
      <c r="N73" s="750"/>
      <c r="O73" s="750"/>
      <c r="P73" s="750"/>
      <c r="Q73" s="750"/>
      <c r="R73" s="750"/>
      <c r="S73" s="750"/>
      <c r="T73" s="750"/>
      <c r="U73" s="750"/>
      <c r="V73" s="762"/>
      <c r="W73" s="750"/>
    </row>
    <row r="74" spans="1:23">
      <c r="A74" s="763" t="s">
        <v>2714</v>
      </c>
      <c r="B74" s="750"/>
      <c r="C74" s="750"/>
      <c r="D74" s="750"/>
      <c r="E74" s="750"/>
      <c r="F74" s="750"/>
      <c r="G74" s="750"/>
      <c r="H74" s="750"/>
      <c r="I74" s="750"/>
      <c r="J74" s="750"/>
      <c r="K74" s="750"/>
      <c r="L74" s="750"/>
      <c r="M74" s="750"/>
      <c r="N74" s="750"/>
      <c r="O74" s="750"/>
      <c r="P74" s="750"/>
      <c r="Q74" s="750"/>
      <c r="R74" s="750"/>
      <c r="S74" s="750"/>
      <c r="T74" s="750"/>
      <c r="U74" s="750"/>
      <c r="V74" s="762"/>
      <c r="W74" s="750"/>
    </row>
    <row r="75" spans="1:23">
      <c r="A75" s="764" t="s">
        <v>2715</v>
      </c>
      <c r="B75" s="765"/>
      <c r="C75" s="765"/>
      <c r="D75" s="765"/>
      <c r="E75" s="765"/>
      <c r="F75" s="765"/>
      <c r="G75" s="765"/>
      <c r="H75" s="765"/>
      <c r="I75" s="765"/>
      <c r="J75" s="765"/>
      <c r="K75" s="765"/>
      <c r="L75" s="765"/>
      <c r="M75" s="765"/>
      <c r="N75" s="765"/>
      <c r="O75" s="765"/>
      <c r="P75" s="765"/>
      <c r="Q75" s="765"/>
      <c r="R75" s="765"/>
      <c r="S75" s="765"/>
      <c r="T75" s="765"/>
      <c r="U75" s="765"/>
      <c r="V75" s="771"/>
      <c r="W75" s="765"/>
    </row>
    <row r="76" spans="1:23">
      <c r="A76" s="763" t="s">
        <v>2716</v>
      </c>
      <c r="B76" s="750"/>
      <c r="C76" s="750"/>
      <c r="D76" s="750"/>
      <c r="E76" s="750"/>
      <c r="F76" s="750"/>
      <c r="G76" s="750"/>
      <c r="H76" s="750"/>
      <c r="I76" s="750"/>
      <c r="J76" s="750"/>
      <c r="K76" s="750"/>
      <c r="L76" s="750"/>
      <c r="M76" s="750"/>
      <c r="N76" s="750"/>
      <c r="O76" s="750"/>
      <c r="P76" s="750"/>
      <c r="Q76" s="750"/>
      <c r="R76" s="750"/>
      <c r="S76" s="750"/>
      <c r="T76" s="750"/>
      <c r="U76" s="750"/>
      <c r="V76" s="762"/>
      <c r="W76" s="750"/>
    </row>
    <row r="77" spans="1:23">
      <c r="A77" s="763" t="s">
        <v>2717</v>
      </c>
      <c r="B77" s="750"/>
      <c r="C77" s="750"/>
      <c r="D77" s="750"/>
      <c r="E77" s="750"/>
      <c r="F77" s="750"/>
      <c r="G77" s="750"/>
      <c r="H77" s="750"/>
      <c r="I77" s="750"/>
      <c r="J77" s="750"/>
      <c r="K77" s="750"/>
      <c r="L77" s="750"/>
      <c r="M77" s="750"/>
      <c r="N77" s="750"/>
      <c r="O77" s="750"/>
      <c r="P77" s="750"/>
      <c r="Q77" s="750"/>
      <c r="R77" s="750"/>
      <c r="S77" s="750"/>
      <c r="T77" s="750"/>
      <c r="U77" s="750"/>
      <c r="V77" s="762"/>
      <c r="W77" s="750"/>
    </row>
    <row r="78" spans="1:23">
      <c r="A78" s="763" t="s">
        <v>2718</v>
      </c>
      <c r="B78" s="750"/>
      <c r="C78" s="750"/>
      <c r="D78" s="750"/>
      <c r="E78" s="750"/>
      <c r="F78" s="750"/>
      <c r="G78" s="750"/>
      <c r="H78" s="750"/>
      <c r="I78" s="750"/>
      <c r="J78" s="750"/>
      <c r="K78" s="750"/>
      <c r="L78" s="750"/>
      <c r="M78" s="750"/>
      <c r="N78" s="750"/>
      <c r="O78" s="750"/>
      <c r="P78" s="750"/>
      <c r="Q78" s="750"/>
      <c r="R78" s="750"/>
      <c r="S78" s="750"/>
      <c r="T78" s="750"/>
      <c r="U78" s="750"/>
      <c r="V78" s="762"/>
      <c r="W78" s="750"/>
    </row>
    <row r="79" spans="1:23">
      <c r="A79" s="766" t="s">
        <v>2740</v>
      </c>
      <c r="B79" s="750"/>
      <c r="C79" s="750"/>
      <c r="D79" s="750"/>
      <c r="E79" s="750"/>
      <c r="F79" s="750"/>
      <c r="G79" s="750"/>
      <c r="H79" s="750"/>
      <c r="I79" s="750"/>
      <c r="J79" s="750"/>
      <c r="K79" s="750"/>
      <c r="L79" s="750"/>
      <c r="M79" s="750"/>
      <c r="N79" s="750"/>
      <c r="O79" s="750"/>
      <c r="P79" s="750"/>
      <c r="Q79" s="750"/>
      <c r="R79" s="750"/>
      <c r="S79" s="750"/>
      <c r="T79" s="750"/>
      <c r="U79" s="750"/>
      <c r="V79" s="762"/>
      <c r="W79" s="750"/>
    </row>
    <row r="80" spans="1:23">
      <c r="A80" s="766" t="s">
        <v>2720</v>
      </c>
      <c r="B80" s="750"/>
      <c r="C80" s="750"/>
      <c r="D80" s="750"/>
      <c r="E80" s="750"/>
      <c r="F80" s="750"/>
      <c r="G80" s="750"/>
      <c r="H80" s="750"/>
      <c r="I80" s="750"/>
      <c r="J80" s="750"/>
      <c r="K80" s="750"/>
      <c r="L80" s="750"/>
      <c r="M80" s="750"/>
      <c r="N80" s="750"/>
      <c r="O80" s="750"/>
      <c r="P80" s="750"/>
      <c r="Q80" s="750"/>
      <c r="R80" s="750"/>
      <c r="S80" s="750"/>
      <c r="T80" s="750"/>
      <c r="U80" s="750"/>
      <c r="V80" s="762"/>
      <c r="W80" s="750"/>
    </row>
    <row r="81" spans="1:23">
      <c r="A81" s="763" t="s">
        <v>2721</v>
      </c>
      <c r="B81" s="750"/>
      <c r="C81" s="750"/>
      <c r="D81" s="750"/>
      <c r="E81" s="750"/>
      <c r="F81" s="750"/>
      <c r="G81" s="750"/>
      <c r="H81" s="750"/>
      <c r="I81" s="750"/>
      <c r="J81" s="750"/>
      <c r="K81" s="750"/>
      <c r="L81" s="750"/>
      <c r="M81" s="750"/>
      <c r="N81" s="750"/>
      <c r="O81" s="750"/>
      <c r="P81" s="750"/>
      <c r="Q81" s="750"/>
      <c r="R81" s="750"/>
      <c r="S81" s="750"/>
      <c r="T81" s="750"/>
      <c r="U81" s="750"/>
      <c r="V81" s="762"/>
      <c r="W81" s="750"/>
    </row>
    <row r="82" spans="1:23">
      <c r="A82" s="763" t="s">
        <v>2722</v>
      </c>
      <c r="B82" s="750"/>
      <c r="C82" s="750"/>
      <c r="D82" s="750"/>
      <c r="E82" s="750"/>
      <c r="F82" s="750"/>
      <c r="G82" s="750"/>
      <c r="H82" s="750"/>
      <c r="I82" s="750"/>
      <c r="J82" s="750"/>
      <c r="K82" s="750"/>
      <c r="L82" s="750"/>
      <c r="M82" s="750"/>
      <c r="N82" s="750"/>
      <c r="O82" s="750"/>
      <c r="P82" s="750"/>
      <c r="Q82" s="750"/>
      <c r="R82" s="750"/>
      <c r="S82" s="750"/>
      <c r="T82" s="750"/>
      <c r="U82" s="750"/>
      <c r="V82" s="762"/>
      <c r="W82" s="750"/>
    </row>
    <row r="83" spans="1:23">
      <c r="A83" s="767" t="s">
        <v>2723</v>
      </c>
      <c r="B83" s="750"/>
      <c r="C83" s="750"/>
      <c r="D83" s="750"/>
      <c r="E83" s="750"/>
      <c r="F83" s="750"/>
      <c r="G83" s="750"/>
      <c r="H83" s="750"/>
      <c r="I83" s="750"/>
      <c r="J83" s="750"/>
      <c r="K83" s="750"/>
      <c r="L83" s="750"/>
      <c r="M83" s="750"/>
      <c r="N83" s="750"/>
      <c r="O83" s="750"/>
      <c r="P83" s="750"/>
      <c r="Q83" s="750"/>
      <c r="R83" s="750"/>
      <c r="S83" s="750"/>
      <c r="T83" s="750"/>
      <c r="U83" s="750"/>
      <c r="V83" s="762"/>
      <c r="W83" s="750"/>
    </row>
    <row r="84" spans="1:23">
      <c r="A84" s="763" t="s">
        <v>2724</v>
      </c>
      <c r="B84" s="750"/>
      <c r="C84" s="750"/>
      <c r="D84" s="750"/>
      <c r="E84" s="750"/>
      <c r="F84" s="750"/>
      <c r="G84" s="750"/>
      <c r="H84" s="750"/>
      <c r="I84" s="750"/>
      <c r="J84" s="750"/>
      <c r="K84" s="750"/>
      <c r="L84" s="750"/>
      <c r="M84" s="750"/>
      <c r="N84" s="750"/>
      <c r="O84" s="750"/>
      <c r="P84" s="750"/>
      <c r="Q84" s="750"/>
      <c r="R84" s="750"/>
      <c r="S84" s="750"/>
      <c r="T84" s="750"/>
      <c r="U84" s="750"/>
      <c r="V84" s="762"/>
      <c r="W84" s="750"/>
    </row>
    <row r="85" spans="1:23">
      <c r="A85" s="763" t="s">
        <v>2725</v>
      </c>
      <c r="B85" s="750"/>
      <c r="C85" s="750"/>
      <c r="D85" s="750"/>
      <c r="E85" s="750"/>
      <c r="F85" s="750"/>
      <c r="G85" s="750"/>
      <c r="H85" s="750"/>
      <c r="I85" s="750"/>
      <c r="J85" s="750"/>
      <c r="K85" s="750"/>
      <c r="L85" s="750"/>
      <c r="M85" s="750"/>
      <c r="N85" s="750"/>
      <c r="O85" s="750"/>
      <c r="P85" s="750"/>
      <c r="Q85" s="750"/>
      <c r="R85" s="750"/>
      <c r="S85" s="750"/>
      <c r="T85" s="750"/>
      <c r="U85" s="750"/>
      <c r="V85" s="762"/>
      <c r="W85" s="750"/>
    </row>
    <row r="86" spans="1:23">
      <c r="A86" s="768" t="s">
        <v>2726</v>
      </c>
      <c r="B86" s="769"/>
      <c r="C86" s="769"/>
      <c r="D86" s="769"/>
      <c r="E86" s="769"/>
      <c r="F86" s="769"/>
      <c r="G86" s="769"/>
      <c r="H86" s="769"/>
      <c r="I86" s="769"/>
      <c r="J86" s="769"/>
      <c r="K86" s="769"/>
      <c r="L86" s="769"/>
      <c r="M86" s="769"/>
      <c r="N86" s="769"/>
      <c r="O86" s="769"/>
      <c r="P86" s="769"/>
      <c r="Q86" s="769"/>
      <c r="R86" s="769"/>
      <c r="S86" s="769"/>
      <c r="T86" s="769"/>
      <c r="U86" s="769"/>
      <c r="V86" s="772"/>
      <c r="W86" s="750"/>
    </row>
    <row r="87" spans="1:23">
      <c r="A87" s="654" t="s">
        <v>2727</v>
      </c>
      <c r="B87" s="770"/>
      <c r="C87" s="770"/>
      <c r="D87" s="770"/>
      <c r="E87" s="770"/>
      <c r="F87" s="770"/>
      <c r="G87" s="770"/>
      <c r="H87" s="770"/>
      <c r="I87" s="770"/>
      <c r="J87" s="770"/>
      <c r="K87" s="770"/>
      <c r="L87" s="770"/>
      <c r="M87" s="770"/>
      <c r="N87" s="750"/>
      <c r="O87" s="750"/>
      <c r="P87" s="750"/>
      <c r="Q87" s="750"/>
      <c r="R87" s="750"/>
      <c r="S87" s="750"/>
      <c r="T87" s="750"/>
      <c r="U87" s="750"/>
      <c r="V87" s="750"/>
      <c r="W87" s="750"/>
    </row>
    <row r="88" spans="1:8">
      <c r="A88" s="657" t="s">
        <v>2728</v>
      </c>
      <c r="B88" s="658"/>
      <c r="C88" s="659"/>
      <c r="D88" s="660"/>
      <c r="E88" s="660"/>
      <c r="F88" s="660"/>
      <c r="G88" s="660"/>
      <c r="H88" s="619"/>
    </row>
    <row r="89" spans="1:8">
      <c r="A89" s="661" t="s">
        <v>2729</v>
      </c>
      <c r="B89" s="658"/>
      <c r="C89" s="659"/>
      <c r="D89" s="659"/>
      <c r="E89" s="659"/>
      <c r="F89" s="659"/>
      <c r="G89" s="659"/>
      <c r="H89" s="619"/>
    </row>
    <row r="90" spans="1:8">
      <c r="A90" s="662" t="s">
        <v>2730</v>
      </c>
      <c r="B90" s="658"/>
      <c r="C90" s="660"/>
      <c r="D90" s="660"/>
      <c r="E90" s="660"/>
      <c r="F90" s="660"/>
      <c r="G90" s="660"/>
      <c r="H90" s="619"/>
    </row>
    <row r="91" spans="1:8">
      <c r="A91" s="662" t="s">
        <v>2731</v>
      </c>
      <c r="B91" s="658"/>
      <c r="C91" s="660"/>
      <c r="D91" s="660"/>
      <c r="E91" s="660"/>
      <c r="F91" s="660"/>
      <c r="G91" s="660"/>
      <c r="H91" s="619"/>
    </row>
    <row r="92" spans="1:8">
      <c r="A92" s="662" t="s">
        <v>2732</v>
      </c>
      <c r="B92" s="658"/>
      <c r="C92" s="659"/>
      <c r="D92" s="659"/>
      <c r="E92" s="659"/>
      <c r="F92" s="660"/>
      <c r="G92" s="660"/>
      <c r="H92" s="619"/>
    </row>
    <row r="93" spans="1:8">
      <c r="A93" s="662" t="s">
        <v>2733</v>
      </c>
      <c r="B93" s="658"/>
      <c r="C93" s="659"/>
      <c r="D93" s="659"/>
      <c r="E93" s="659"/>
      <c r="F93" s="660"/>
      <c r="G93" s="660"/>
      <c r="H93" s="619"/>
    </row>
    <row r="94" spans="1:8">
      <c r="A94" s="662" t="s">
        <v>2734</v>
      </c>
      <c r="B94" s="658"/>
      <c r="C94" s="659"/>
      <c r="D94" s="659"/>
      <c r="E94" s="659"/>
      <c r="F94" s="660"/>
      <c r="G94" s="660"/>
      <c r="H94" s="619"/>
    </row>
    <row r="95" spans="1:8">
      <c r="A95" s="616" t="s">
        <v>2735</v>
      </c>
      <c r="B95" s="617"/>
      <c r="C95" s="618"/>
      <c r="D95" s="618"/>
      <c r="E95" s="618"/>
      <c r="F95" s="618"/>
      <c r="G95" s="618"/>
      <c r="H95" s="619"/>
    </row>
    <row r="96" spans="1:8">
      <c r="A96" s="620" t="s">
        <v>2736</v>
      </c>
      <c r="B96" s="621"/>
      <c r="C96" s="622"/>
      <c r="D96" s="622"/>
      <c r="E96" s="622"/>
      <c r="F96" s="622"/>
      <c r="G96" s="622"/>
      <c r="H96" s="62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283" customFormat="1" ht="26" customHeight="1" spans="1:5">
      <c r="A1" s="715" t="s">
        <v>2741</v>
      </c>
      <c r="B1" s="715"/>
      <c r="C1" s="715"/>
      <c r="D1" s="715"/>
      <c r="E1" s="716" t="s">
        <v>99</v>
      </c>
    </row>
    <row r="2" s="283" customFormat="1" ht="21" spans="1:4">
      <c r="A2" s="717" t="s">
        <v>2742</v>
      </c>
      <c r="B2" s="717" t="s">
        <v>2743</v>
      </c>
      <c r="C2" s="717" t="s">
        <v>2744</v>
      </c>
      <c r="D2" s="717" t="s">
        <v>902</v>
      </c>
    </row>
    <row r="3" s="283" customFormat="1" ht="18.75" spans="1:4">
      <c r="A3" s="718" t="s">
        <v>2745</v>
      </c>
      <c r="B3" s="719" t="s">
        <v>220</v>
      </c>
      <c r="C3" s="720" t="s">
        <v>2155</v>
      </c>
      <c r="D3" s="720" t="s">
        <v>2155</v>
      </c>
    </row>
    <row r="4" s="283" customFormat="1" ht="18.75" spans="1:4">
      <c r="A4" s="721" t="s">
        <v>2746</v>
      </c>
      <c r="B4" s="719" t="s">
        <v>396</v>
      </c>
      <c r="C4" s="720" t="s">
        <v>2687</v>
      </c>
      <c r="D4" s="720" t="s">
        <v>2687</v>
      </c>
    </row>
    <row r="5" s="283" customFormat="1" ht="18.75" spans="1:4">
      <c r="A5" s="721" t="s">
        <v>2747</v>
      </c>
      <c r="B5" s="719" t="s">
        <v>592</v>
      </c>
      <c r="C5" s="720" t="s">
        <v>2157</v>
      </c>
      <c r="D5" s="720" t="s">
        <v>2157</v>
      </c>
    </row>
    <row r="6" s="283" customFormat="1" ht="20.25" spans="1:4">
      <c r="A6" s="722" t="s">
        <v>2231</v>
      </c>
      <c r="B6" s="723" t="s">
        <v>830</v>
      </c>
      <c r="C6" s="720" t="s">
        <v>2158</v>
      </c>
      <c r="D6" s="724" t="s">
        <v>2158</v>
      </c>
    </row>
    <row r="7" s="283" customFormat="1" ht="20.25" spans="1:4">
      <c r="A7" s="724" t="s">
        <v>2748</v>
      </c>
      <c r="B7" s="725" t="s">
        <v>388</v>
      </c>
      <c r="C7" s="720" t="s">
        <v>2158</v>
      </c>
      <c r="D7" s="724" t="s">
        <v>2158</v>
      </c>
    </row>
    <row r="8" s="283" customFormat="1" ht="20.25" spans="1:4">
      <c r="A8" s="724" t="s">
        <v>2235</v>
      </c>
      <c r="B8" s="725" t="s">
        <v>372</v>
      </c>
      <c r="C8" s="720" t="s">
        <v>2158</v>
      </c>
      <c r="D8" s="724" t="s">
        <v>2158</v>
      </c>
    </row>
    <row r="9" s="283" customFormat="1" ht="20.25" spans="1:4">
      <c r="A9" s="722" t="s">
        <v>2432</v>
      </c>
      <c r="B9" s="726" t="s">
        <v>452</v>
      </c>
      <c r="C9" s="720" t="s">
        <v>2158</v>
      </c>
      <c r="D9" s="724" t="s">
        <v>2158</v>
      </c>
    </row>
    <row r="10" s="283" customFormat="1" ht="20.25" spans="1:4">
      <c r="A10" s="727" t="s">
        <v>2418</v>
      </c>
      <c r="B10" s="725" t="s">
        <v>454</v>
      </c>
      <c r="C10" s="720" t="s">
        <v>2159</v>
      </c>
      <c r="D10" s="724" t="s">
        <v>2749</v>
      </c>
    </row>
    <row r="11" s="283" customFormat="1" ht="18.75" spans="1:4">
      <c r="A11" s="727" t="s">
        <v>2247</v>
      </c>
      <c r="B11" s="725" t="s">
        <v>476</v>
      </c>
      <c r="C11" s="720" t="s">
        <v>2159</v>
      </c>
      <c r="D11" s="720" t="s">
        <v>2159</v>
      </c>
    </row>
    <row r="12" s="283" customFormat="1" ht="18.75" spans="1:4">
      <c r="A12" s="727" t="s">
        <v>2750</v>
      </c>
      <c r="B12" s="725" t="s">
        <v>406</v>
      </c>
      <c r="C12" s="720" t="s">
        <v>2159</v>
      </c>
      <c r="D12" s="720" t="s">
        <v>2159</v>
      </c>
    </row>
    <row r="13" s="283" customFormat="1" ht="18.75" spans="1:4">
      <c r="A13" s="727" t="s">
        <v>2751</v>
      </c>
      <c r="B13" s="725" t="s">
        <v>1803</v>
      </c>
      <c r="C13" s="720" t="s">
        <v>2159</v>
      </c>
      <c r="D13" s="720" t="s">
        <v>2159</v>
      </c>
    </row>
    <row r="14" s="283" customFormat="1" ht="18.75" spans="1:4">
      <c r="A14" s="727" t="s">
        <v>2304</v>
      </c>
      <c r="B14" s="719" t="s">
        <v>446</v>
      </c>
      <c r="C14" s="720" t="s">
        <v>2159</v>
      </c>
      <c r="D14" s="720" t="s">
        <v>2159</v>
      </c>
    </row>
    <row r="15" s="283" customFormat="1" ht="18.75" spans="1:4">
      <c r="A15" s="727" t="s">
        <v>2752</v>
      </c>
      <c r="B15" s="719" t="s">
        <v>390</v>
      </c>
      <c r="C15" s="720" t="s">
        <v>2159</v>
      </c>
      <c r="D15" s="720" t="s">
        <v>2159</v>
      </c>
    </row>
    <row r="16" s="283" customFormat="1" ht="18.75" spans="1:4">
      <c r="A16" s="727" t="s">
        <v>2477</v>
      </c>
      <c r="B16" s="719" t="s">
        <v>360</v>
      </c>
      <c r="C16" s="720" t="s">
        <v>2159</v>
      </c>
      <c r="D16" s="720" t="s">
        <v>2159</v>
      </c>
    </row>
    <row r="17" s="283" customFormat="1" ht="18.75" spans="1:4">
      <c r="A17" s="727" t="s">
        <v>2491</v>
      </c>
      <c r="B17" s="719" t="s">
        <v>548</v>
      </c>
      <c r="C17" s="720" t="s">
        <v>2159</v>
      </c>
      <c r="D17" s="720" t="s">
        <v>2159</v>
      </c>
    </row>
    <row r="18" s="283" customFormat="1" ht="18.75" spans="1:4">
      <c r="A18" s="727" t="s">
        <v>2753</v>
      </c>
      <c r="B18" s="719" t="s">
        <v>638</v>
      </c>
      <c r="C18" s="720" t="s">
        <v>2159</v>
      </c>
      <c r="D18" s="720" t="s">
        <v>2159</v>
      </c>
    </row>
    <row r="19" s="283" customFormat="1" ht="18.75" spans="1:4">
      <c r="A19" s="727" t="s">
        <v>2754</v>
      </c>
      <c r="B19" s="719" t="s">
        <v>1766</v>
      </c>
      <c r="C19" s="720" t="s">
        <v>2159</v>
      </c>
      <c r="D19" s="720" t="s">
        <v>2159</v>
      </c>
    </row>
    <row r="20" s="283" customFormat="1" ht="20.25" spans="1:4">
      <c r="A20" s="727" t="s">
        <v>2755</v>
      </c>
      <c r="B20" s="725" t="s">
        <v>1106</v>
      </c>
      <c r="C20" s="720" t="s">
        <v>2159</v>
      </c>
      <c r="D20" s="724" t="s">
        <v>2749</v>
      </c>
    </row>
    <row r="21" s="283" customFormat="1" ht="18.75" spans="1:4">
      <c r="A21" s="727" t="s">
        <v>2756</v>
      </c>
      <c r="B21" s="719" t="s">
        <v>382</v>
      </c>
      <c r="C21" s="720" t="s">
        <v>2159</v>
      </c>
      <c r="D21" s="720" t="s">
        <v>2159</v>
      </c>
    </row>
    <row r="22" s="283" customFormat="1" ht="18.75" spans="1:4">
      <c r="A22" s="727" t="s">
        <v>2757</v>
      </c>
      <c r="B22" s="719" t="s">
        <v>702</v>
      </c>
      <c r="C22" s="720" t="s">
        <v>2159</v>
      </c>
      <c r="D22" s="720" t="s">
        <v>2159</v>
      </c>
    </row>
    <row r="23" s="283" customFormat="1" ht="18.75" spans="1:4">
      <c r="A23" s="727" t="s">
        <v>2758</v>
      </c>
      <c r="B23" s="719" t="s">
        <v>368</v>
      </c>
      <c r="C23" s="720" t="s">
        <v>2159</v>
      </c>
      <c r="D23" s="720" t="s">
        <v>2159</v>
      </c>
    </row>
    <row r="24" s="283" customFormat="1" ht="18.75" spans="1:4">
      <c r="A24" s="727" t="s">
        <v>2759</v>
      </c>
      <c r="B24" s="719" t="s">
        <v>374</v>
      </c>
      <c r="C24" s="720" t="s">
        <v>2159</v>
      </c>
      <c r="D24" s="720" t="s">
        <v>2159</v>
      </c>
    </row>
    <row r="25" s="283" customFormat="1" ht="18.75" spans="1:4">
      <c r="A25" s="727" t="s">
        <v>2760</v>
      </c>
      <c r="B25" s="719" t="s">
        <v>494</v>
      </c>
      <c r="C25" s="720" t="s">
        <v>2159</v>
      </c>
      <c r="D25" s="720" t="s">
        <v>2159</v>
      </c>
    </row>
    <row r="26" s="283" customFormat="1" ht="18.75" spans="1:4">
      <c r="A26" s="727" t="s">
        <v>2761</v>
      </c>
      <c r="B26" s="719" t="s">
        <v>414</v>
      </c>
      <c r="C26" s="720" t="s">
        <v>2159</v>
      </c>
      <c r="D26" s="720" t="s">
        <v>2159</v>
      </c>
    </row>
    <row r="27" s="283" customFormat="1" ht="18.75" spans="1:4">
      <c r="A27" s="727" t="s">
        <v>2762</v>
      </c>
      <c r="B27" s="725" t="s">
        <v>398</v>
      </c>
      <c r="C27" s="720" t="s">
        <v>2159</v>
      </c>
      <c r="D27" s="720" t="s">
        <v>2159</v>
      </c>
    </row>
    <row r="28" s="283" customFormat="1" ht="20.25" spans="1:4">
      <c r="A28" s="727" t="s">
        <v>2763</v>
      </c>
      <c r="B28" s="725" t="s">
        <v>1095</v>
      </c>
      <c r="C28" s="720" t="s">
        <v>2159</v>
      </c>
      <c r="D28" s="724" t="s">
        <v>2749</v>
      </c>
    </row>
    <row r="29" s="283" customFormat="1" ht="18.75" spans="1:4">
      <c r="A29" s="727" t="s">
        <v>2764</v>
      </c>
      <c r="B29" s="725" t="s">
        <v>430</v>
      </c>
      <c r="C29" s="720" t="s">
        <v>2159</v>
      </c>
      <c r="D29" s="720" t="s">
        <v>2159</v>
      </c>
    </row>
    <row r="30" s="283" customFormat="1" ht="18.75" spans="1:4">
      <c r="A30" s="727" t="s">
        <v>2765</v>
      </c>
      <c r="B30" s="725" t="s">
        <v>438</v>
      </c>
      <c r="C30" s="720" t="s">
        <v>2159</v>
      </c>
      <c r="D30" s="720" t="s">
        <v>2159</v>
      </c>
    </row>
    <row r="31" s="283" customFormat="1" ht="18.75" spans="1:4">
      <c r="A31" s="727" t="s">
        <v>2766</v>
      </c>
      <c r="B31" s="725" t="s">
        <v>717</v>
      </c>
      <c r="C31" s="720" t="s">
        <v>2159</v>
      </c>
      <c r="D31" s="720" t="s">
        <v>2159</v>
      </c>
    </row>
    <row r="32" s="283" customFormat="1" ht="20.25" spans="1:4">
      <c r="A32" s="724" t="s">
        <v>2267</v>
      </c>
      <c r="B32" s="725" t="s">
        <v>522</v>
      </c>
      <c r="C32" s="720" t="s">
        <v>2160</v>
      </c>
      <c r="D32" s="724" t="s">
        <v>2160</v>
      </c>
    </row>
    <row r="33" s="283" customFormat="1" ht="20.25" spans="1:4">
      <c r="A33" s="724" t="s">
        <v>2767</v>
      </c>
      <c r="B33" s="728" t="s">
        <v>404</v>
      </c>
      <c r="C33" s="728" t="s">
        <v>2160</v>
      </c>
      <c r="D33" s="724" t="s">
        <v>2160</v>
      </c>
    </row>
    <row r="34" s="283" customFormat="1" ht="20.25" spans="1:4">
      <c r="A34" s="724" t="s">
        <v>2419</v>
      </c>
      <c r="B34" s="728" t="s">
        <v>2768</v>
      </c>
      <c r="C34" s="728" t="s">
        <v>2160</v>
      </c>
      <c r="D34" s="724" t="s">
        <v>2089</v>
      </c>
    </row>
    <row r="35" s="283" customFormat="1" ht="20.25" spans="1:4">
      <c r="A35" s="724" t="s">
        <v>2769</v>
      </c>
      <c r="B35" s="728" t="s">
        <v>434</v>
      </c>
      <c r="C35" s="728" t="s">
        <v>2160</v>
      </c>
      <c r="D35" s="724" t="s">
        <v>2089</v>
      </c>
    </row>
    <row r="36" s="283" customFormat="1" ht="20.25" spans="1:4">
      <c r="A36" s="724" t="s">
        <v>2293</v>
      </c>
      <c r="B36" s="728" t="s">
        <v>2770</v>
      </c>
      <c r="C36" s="728" t="s">
        <v>2160</v>
      </c>
      <c r="D36" s="728" t="s">
        <v>2160</v>
      </c>
    </row>
    <row r="37" s="283" customFormat="1" ht="20.25" spans="1:4">
      <c r="A37" s="724" t="s">
        <v>2417</v>
      </c>
      <c r="B37" s="728" t="s">
        <v>2771</v>
      </c>
      <c r="C37" s="728" t="s">
        <v>2160</v>
      </c>
      <c r="D37" s="724" t="s">
        <v>2089</v>
      </c>
    </row>
    <row r="38" s="283" customFormat="1" ht="20.25" spans="1:4">
      <c r="A38" s="724" t="s">
        <v>2772</v>
      </c>
      <c r="B38" s="728" t="s">
        <v>450</v>
      </c>
      <c r="C38" s="728" t="s">
        <v>2160</v>
      </c>
      <c r="D38" s="724" t="s">
        <v>2089</v>
      </c>
    </row>
    <row r="39" s="283" customFormat="1" ht="20.25" spans="1:4">
      <c r="A39" s="724" t="s">
        <v>2420</v>
      </c>
      <c r="B39" s="728" t="s">
        <v>2773</v>
      </c>
      <c r="C39" s="728" t="s">
        <v>2160</v>
      </c>
      <c r="D39" s="724" t="s">
        <v>2089</v>
      </c>
    </row>
    <row r="40" s="283" customFormat="1" ht="20.25" spans="1:4">
      <c r="A40" s="724" t="s">
        <v>2774</v>
      </c>
      <c r="B40" s="728" t="s">
        <v>2480</v>
      </c>
      <c r="C40" s="728" t="s">
        <v>2160</v>
      </c>
      <c r="D40" s="724" t="s">
        <v>2089</v>
      </c>
    </row>
    <row r="41" s="283" customFormat="1" ht="20.25" spans="1:4">
      <c r="A41" s="724" t="s">
        <v>2422</v>
      </c>
      <c r="B41" s="728" t="s">
        <v>2775</v>
      </c>
      <c r="C41" s="728" t="s">
        <v>2160</v>
      </c>
      <c r="D41" s="724" t="s">
        <v>2089</v>
      </c>
    </row>
    <row r="42" s="283" customFormat="1" ht="20.25" spans="1:4">
      <c r="A42" s="729" t="s">
        <v>2776</v>
      </c>
      <c r="B42" s="719" t="s">
        <v>2777</v>
      </c>
      <c r="C42" s="720" t="s">
        <v>2160</v>
      </c>
      <c r="D42" s="720" t="s">
        <v>2160</v>
      </c>
    </row>
    <row r="43" s="283" customFormat="1" ht="20.25" spans="1:4">
      <c r="A43" s="724" t="s">
        <v>2778</v>
      </c>
      <c r="B43" s="719" t="s">
        <v>2779</v>
      </c>
      <c r="C43" s="720" t="s">
        <v>2160</v>
      </c>
      <c r="D43" s="724" t="s">
        <v>2160</v>
      </c>
    </row>
    <row r="44" s="283" customFormat="1" ht="20.25" spans="1:4">
      <c r="A44" s="724" t="s">
        <v>2295</v>
      </c>
      <c r="B44" s="719" t="s">
        <v>2780</v>
      </c>
      <c r="C44" s="720" t="s">
        <v>2160</v>
      </c>
      <c r="D44" s="724" t="s">
        <v>2160</v>
      </c>
    </row>
    <row r="45" s="283" customFormat="1" ht="20.25" spans="1:4">
      <c r="A45" s="724" t="s">
        <v>2781</v>
      </c>
      <c r="B45" s="719" t="s">
        <v>2782</v>
      </c>
      <c r="C45" s="720" t="s">
        <v>2160</v>
      </c>
      <c r="D45" s="724" t="s">
        <v>2089</v>
      </c>
    </row>
    <row r="46" s="283" customFormat="1" ht="20.25" spans="1:4">
      <c r="A46" s="724" t="s">
        <v>2436</v>
      </c>
      <c r="B46" s="719" t="s">
        <v>2783</v>
      </c>
      <c r="C46" s="720" t="s">
        <v>2160</v>
      </c>
      <c r="D46" s="724" t="s">
        <v>2089</v>
      </c>
    </row>
    <row r="47" s="283" customFormat="1" ht="20.25" spans="1:4">
      <c r="A47" s="724" t="s">
        <v>2784</v>
      </c>
      <c r="B47" s="719" t="s">
        <v>2785</v>
      </c>
      <c r="C47" s="720" t="s">
        <v>2160</v>
      </c>
      <c r="D47" s="720" t="s">
        <v>2160</v>
      </c>
    </row>
    <row r="48" s="283" customFormat="1" ht="20.25" spans="1:4">
      <c r="A48" s="724" t="s">
        <v>2786</v>
      </c>
      <c r="B48" s="719" t="s">
        <v>2787</v>
      </c>
      <c r="C48" s="720" t="s">
        <v>2160</v>
      </c>
      <c r="D48" s="724" t="s">
        <v>2160</v>
      </c>
    </row>
    <row r="49" s="283" customFormat="1" ht="20.25" spans="1:4">
      <c r="A49" s="724" t="s">
        <v>2245</v>
      </c>
      <c r="B49" s="719" t="s">
        <v>428</v>
      </c>
      <c r="C49" s="720" t="s">
        <v>2160</v>
      </c>
      <c r="D49" s="724" t="s">
        <v>2160</v>
      </c>
    </row>
    <row r="50" s="283" customFormat="1" ht="20.25" spans="1:4">
      <c r="A50" s="724" t="s">
        <v>2788</v>
      </c>
      <c r="B50" s="719" t="s">
        <v>2789</v>
      </c>
      <c r="C50" s="720" t="s">
        <v>2160</v>
      </c>
      <c r="D50" s="724" t="s">
        <v>2160</v>
      </c>
    </row>
    <row r="51" s="283" customFormat="1" ht="20.25" spans="1:4">
      <c r="A51" s="724" t="s">
        <v>2246</v>
      </c>
      <c r="B51" s="719" t="s">
        <v>1889</v>
      </c>
      <c r="C51" s="720" t="s">
        <v>2160</v>
      </c>
      <c r="D51" s="724" t="s">
        <v>2160</v>
      </c>
    </row>
    <row r="52" s="283" customFormat="1" ht="20.25" spans="1:4">
      <c r="A52" s="724" t="s">
        <v>2790</v>
      </c>
      <c r="B52" s="719" t="s">
        <v>2791</v>
      </c>
      <c r="C52" s="720" t="s">
        <v>2160</v>
      </c>
      <c r="D52" s="720" t="s">
        <v>2160</v>
      </c>
    </row>
    <row r="53" s="283" customFormat="1" ht="20.25" spans="1:4">
      <c r="A53" s="724" t="s">
        <v>2426</v>
      </c>
      <c r="B53" s="719" t="s">
        <v>2792</v>
      </c>
      <c r="C53" s="720" t="s">
        <v>2160</v>
      </c>
      <c r="D53" s="724" t="s">
        <v>2089</v>
      </c>
    </row>
    <row r="54" s="283" customFormat="1" ht="20.25" spans="1:4">
      <c r="A54" s="724" t="s">
        <v>2239</v>
      </c>
      <c r="B54" s="719" t="s">
        <v>436</v>
      </c>
      <c r="C54" s="720" t="s">
        <v>2160</v>
      </c>
      <c r="D54" s="720" t="s">
        <v>2160</v>
      </c>
    </row>
    <row r="55" s="283" customFormat="1" ht="20.25" spans="1:4">
      <c r="A55" s="724" t="s">
        <v>2793</v>
      </c>
      <c r="B55" s="719" t="s">
        <v>2794</v>
      </c>
      <c r="C55" s="720" t="s">
        <v>2160</v>
      </c>
      <c r="D55" s="724" t="s">
        <v>2089</v>
      </c>
    </row>
    <row r="56" s="283" customFormat="1" ht="20.25" spans="1:4">
      <c r="A56" s="724" t="s">
        <v>2308</v>
      </c>
      <c r="B56" s="719" t="s">
        <v>2795</v>
      </c>
      <c r="C56" s="720" t="s">
        <v>2160</v>
      </c>
      <c r="D56" s="724" t="s">
        <v>2160</v>
      </c>
    </row>
    <row r="57" s="283" customFormat="1" ht="20.25" spans="1:4">
      <c r="A57" s="724" t="s">
        <v>2796</v>
      </c>
      <c r="B57" s="719" t="s">
        <v>444</v>
      </c>
      <c r="C57" s="720" t="s">
        <v>2160</v>
      </c>
      <c r="D57" s="720" t="s">
        <v>2160</v>
      </c>
    </row>
    <row r="58" s="283" customFormat="1" ht="20.25" spans="1:4">
      <c r="A58" s="724" t="s">
        <v>2797</v>
      </c>
      <c r="B58" s="719" t="s">
        <v>2798</v>
      </c>
      <c r="C58" s="720" t="s">
        <v>2160</v>
      </c>
      <c r="D58" s="724" t="s">
        <v>2089</v>
      </c>
    </row>
    <row r="59" s="283" customFormat="1" ht="20.25" spans="1:4">
      <c r="A59" s="724" t="s">
        <v>2799</v>
      </c>
      <c r="B59" s="719" t="s">
        <v>2800</v>
      </c>
      <c r="C59" s="720" t="s">
        <v>2160</v>
      </c>
      <c r="D59" s="720" t="s">
        <v>2160</v>
      </c>
    </row>
    <row r="60" s="283" customFormat="1" ht="20.25" spans="1:4">
      <c r="A60" s="724" t="s">
        <v>2801</v>
      </c>
      <c r="B60" s="719" t="s">
        <v>544</v>
      </c>
      <c r="C60" s="720" t="s">
        <v>2160</v>
      </c>
      <c r="D60" s="724" t="s">
        <v>2160</v>
      </c>
    </row>
    <row r="61" s="283" customFormat="1" ht="20.25" spans="1:4">
      <c r="A61" s="724" t="s">
        <v>2431</v>
      </c>
      <c r="B61" s="719" t="s">
        <v>1111</v>
      </c>
      <c r="C61" s="720" t="s">
        <v>2160</v>
      </c>
      <c r="D61" s="724" t="s">
        <v>2160</v>
      </c>
    </row>
    <row r="62" s="283" customFormat="1" ht="20.25" spans="1:4">
      <c r="A62" s="724" t="s">
        <v>2802</v>
      </c>
      <c r="B62" s="719" t="s">
        <v>2803</v>
      </c>
      <c r="C62" s="720" t="s">
        <v>2160</v>
      </c>
      <c r="D62" s="720" t="s">
        <v>2160</v>
      </c>
    </row>
    <row r="63" s="283" customFormat="1" ht="20.25" spans="1:4">
      <c r="A63" s="724" t="s">
        <v>2804</v>
      </c>
      <c r="B63" s="719" t="s">
        <v>2805</v>
      </c>
      <c r="C63" s="720" t="s">
        <v>2160</v>
      </c>
      <c r="D63" s="724" t="s">
        <v>2089</v>
      </c>
    </row>
    <row r="64" s="283" customFormat="1" ht="20.25" spans="1:4">
      <c r="A64" s="724" t="s">
        <v>2806</v>
      </c>
      <c r="B64" s="719" t="s">
        <v>2807</v>
      </c>
      <c r="C64" s="720" t="s">
        <v>2160</v>
      </c>
      <c r="D64" s="724" t="s">
        <v>2089</v>
      </c>
    </row>
    <row r="65" s="283" customFormat="1" ht="20.25" spans="1:4">
      <c r="A65" s="724" t="s">
        <v>2808</v>
      </c>
      <c r="B65" s="719" t="s">
        <v>2809</v>
      </c>
      <c r="C65" s="720" t="s">
        <v>2160</v>
      </c>
      <c r="D65" s="720" t="s">
        <v>2160</v>
      </c>
    </row>
    <row r="66" s="283" customFormat="1" ht="20.25" spans="1:4">
      <c r="A66" s="724" t="s">
        <v>2810</v>
      </c>
      <c r="B66" s="719" t="s">
        <v>2811</v>
      </c>
      <c r="C66" s="720" t="s">
        <v>2160</v>
      </c>
      <c r="D66" s="724" t="s">
        <v>2089</v>
      </c>
    </row>
    <row r="67" s="283" customFormat="1" ht="20.25" spans="1:4">
      <c r="A67" s="724" t="s">
        <v>2440</v>
      </c>
      <c r="B67" s="719" t="s">
        <v>492</v>
      </c>
      <c r="C67" s="720" t="s">
        <v>2160</v>
      </c>
      <c r="D67" s="724" t="s">
        <v>2160</v>
      </c>
    </row>
    <row r="68" s="283" customFormat="1" ht="20.25" spans="1:4">
      <c r="A68" s="724" t="s">
        <v>2812</v>
      </c>
      <c r="B68" s="719" t="s">
        <v>2813</v>
      </c>
      <c r="C68" s="720" t="s">
        <v>2160</v>
      </c>
      <c r="D68" s="724" t="s">
        <v>2160</v>
      </c>
    </row>
    <row r="69" s="283" customFormat="1" ht="20.25" spans="1:4">
      <c r="A69" s="724" t="s">
        <v>2814</v>
      </c>
      <c r="B69" s="719" t="s">
        <v>1892</v>
      </c>
      <c r="C69" s="720" t="s">
        <v>2160</v>
      </c>
      <c r="D69" s="724" t="s">
        <v>2160</v>
      </c>
    </row>
    <row r="70" s="283" customFormat="1" ht="20.25" spans="1:4">
      <c r="A70" s="724" t="s">
        <v>2815</v>
      </c>
      <c r="B70" s="719" t="s">
        <v>600</v>
      </c>
      <c r="C70" s="720" t="s">
        <v>2160</v>
      </c>
      <c r="D70" s="724" t="s">
        <v>2089</v>
      </c>
    </row>
    <row r="71" s="283" customFormat="1" ht="20.25" spans="1:4">
      <c r="A71" s="724" t="s">
        <v>2816</v>
      </c>
      <c r="B71" s="730" t="s">
        <v>2817</v>
      </c>
      <c r="C71" s="720" t="s">
        <v>2160</v>
      </c>
      <c r="D71" s="720" t="s">
        <v>2160</v>
      </c>
    </row>
    <row r="72" s="283" customFormat="1" ht="20.25" spans="1:4">
      <c r="A72" s="724" t="s">
        <v>2818</v>
      </c>
      <c r="B72" s="719" t="s">
        <v>2819</v>
      </c>
      <c r="C72" s="720" t="s">
        <v>2160</v>
      </c>
      <c r="D72" s="720" t="s">
        <v>2160</v>
      </c>
    </row>
    <row r="73" s="283" customFormat="1" ht="20.25" spans="1:4">
      <c r="A73" s="724" t="s">
        <v>2820</v>
      </c>
      <c r="B73" t="s">
        <v>2423</v>
      </c>
      <c r="C73" s="720" t="s">
        <v>2160</v>
      </c>
      <c r="D73" s="720" t="s">
        <v>2160</v>
      </c>
    </row>
    <row r="74" s="283" customFormat="1" ht="20.25" spans="1:4">
      <c r="A74" s="724" t="s">
        <v>2446</v>
      </c>
      <c r="B74" s="719" t="s">
        <v>1341</v>
      </c>
      <c r="C74" s="720" t="s">
        <v>2160</v>
      </c>
      <c r="D74" s="724" t="s">
        <v>2160</v>
      </c>
    </row>
    <row r="75" s="283" customFormat="1" ht="20.25" spans="1:4">
      <c r="A75" s="724" t="s">
        <v>2821</v>
      </c>
      <c r="B75" s="719" t="s">
        <v>2822</v>
      </c>
      <c r="C75" s="720" t="s">
        <v>2160</v>
      </c>
      <c r="D75" s="724" t="s">
        <v>2160</v>
      </c>
    </row>
    <row r="76" s="283" customFormat="1" ht="20.25" spans="1:4">
      <c r="A76" s="724" t="s">
        <v>2823</v>
      </c>
      <c r="B76" s="719" t="s">
        <v>538</v>
      </c>
      <c r="C76" s="720" t="s">
        <v>2160</v>
      </c>
      <c r="D76" s="724" t="s">
        <v>2160</v>
      </c>
    </row>
    <row r="77" s="283" customFormat="1" ht="20.25" spans="1:4">
      <c r="A77" s="724" t="s">
        <v>2824</v>
      </c>
      <c r="B77" s="719" t="s">
        <v>2825</v>
      </c>
      <c r="C77" s="720" t="s">
        <v>2160</v>
      </c>
      <c r="D77" s="724" t="s">
        <v>2160</v>
      </c>
    </row>
    <row r="78" s="283" customFormat="1" ht="20.25" spans="1:4">
      <c r="A78" s="724" t="s">
        <v>2826</v>
      </c>
      <c r="B78" s="719" t="s">
        <v>2305</v>
      </c>
      <c r="C78" s="720" t="s">
        <v>2160</v>
      </c>
      <c r="D78" s="724" t="s">
        <v>2160</v>
      </c>
    </row>
    <row r="79" s="283" customFormat="1" ht="20.25" spans="1:4">
      <c r="A79" s="724" t="s">
        <v>2827</v>
      </c>
      <c r="B79" s="719" t="s">
        <v>658</v>
      </c>
      <c r="C79" s="720" t="s">
        <v>2160</v>
      </c>
      <c r="D79" s="724" t="s">
        <v>2089</v>
      </c>
    </row>
    <row r="80" s="283" customFormat="1" ht="20.25" spans="1:4">
      <c r="A80" s="724" t="s">
        <v>2828</v>
      </c>
      <c r="B80" s="719" t="s">
        <v>1252</v>
      </c>
      <c r="C80" s="720" t="s">
        <v>2160</v>
      </c>
      <c r="D80" s="724" t="s">
        <v>2160</v>
      </c>
    </row>
    <row r="81" s="283" customFormat="1" ht="20.25" spans="1:4">
      <c r="A81" s="724" t="s">
        <v>2829</v>
      </c>
      <c r="B81" s="719" t="s">
        <v>554</v>
      </c>
      <c r="C81" s="720" t="s">
        <v>2160</v>
      </c>
      <c r="D81" s="720" t="s">
        <v>2160</v>
      </c>
    </row>
    <row r="82" s="283" customFormat="1" ht="20.25" spans="1:4">
      <c r="A82" s="724" t="s">
        <v>2830</v>
      </c>
      <c r="B82" s="719" t="s">
        <v>1247</v>
      </c>
      <c r="C82" s="720" t="s">
        <v>2160</v>
      </c>
      <c r="D82" s="724" t="s">
        <v>2089</v>
      </c>
    </row>
    <row r="83" s="283" customFormat="1" ht="20.25" spans="1:4">
      <c r="A83" s="724" t="s">
        <v>2831</v>
      </c>
      <c r="B83" s="719" t="s">
        <v>1252</v>
      </c>
      <c r="C83" s="720" t="s">
        <v>2160</v>
      </c>
      <c r="D83" s="720" t="s">
        <v>2160</v>
      </c>
    </row>
    <row r="84" s="283" customFormat="1" ht="36.75" spans="1:4">
      <c r="A84" s="724" t="s">
        <v>2832</v>
      </c>
      <c r="B84" s="731" t="s">
        <v>2833</v>
      </c>
      <c r="C84" s="720" t="s">
        <v>2160</v>
      </c>
      <c r="D84" s="724" t="s">
        <v>2089</v>
      </c>
    </row>
    <row r="85" s="283" customFormat="1" ht="20.25" spans="1:4">
      <c r="A85" s="724" t="s">
        <v>2834</v>
      </c>
      <c r="B85" s="719" t="s">
        <v>2835</v>
      </c>
      <c r="C85" s="720" t="s">
        <v>2160</v>
      </c>
      <c r="D85" s="724" t="s">
        <v>2089</v>
      </c>
    </row>
    <row r="86" s="283" customFormat="1" ht="20.25" spans="1:4">
      <c r="A86" s="724" t="s">
        <v>2836</v>
      </c>
      <c r="B86" s="719" t="s">
        <v>578</v>
      </c>
      <c r="C86" s="720" t="s">
        <v>2160</v>
      </c>
      <c r="D86" s="724" t="s">
        <v>2160</v>
      </c>
    </row>
    <row r="87" s="283" customFormat="1" ht="20.25" spans="1:4">
      <c r="A87" s="724" t="s">
        <v>2837</v>
      </c>
      <c r="B87" s="719" t="s">
        <v>378</v>
      </c>
      <c r="C87" s="720" t="s">
        <v>2160</v>
      </c>
      <c r="D87" s="724" t="s">
        <v>2160</v>
      </c>
    </row>
    <row r="88" s="283" customFormat="1" ht="20.25" spans="1:4">
      <c r="A88" s="724" t="s">
        <v>2838</v>
      </c>
      <c r="B88" s="719" t="s">
        <v>690</v>
      </c>
      <c r="C88" s="720" t="s">
        <v>2160</v>
      </c>
      <c r="D88" s="724" t="s">
        <v>2089</v>
      </c>
    </row>
    <row r="89" s="283" customFormat="1" ht="20.25" spans="1:4">
      <c r="A89" s="724" t="s">
        <v>2839</v>
      </c>
      <c r="B89" s="719" t="s">
        <v>2840</v>
      </c>
      <c r="C89" s="720" t="s">
        <v>2160</v>
      </c>
      <c r="D89" s="724" t="s">
        <v>2089</v>
      </c>
    </row>
    <row r="90" s="283" customFormat="1" ht="20.25" spans="1:4">
      <c r="A90" s="724" t="s">
        <v>2841</v>
      </c>
      <c r="B90" s="719" t="s">
        <v>2842</v>
      </c>
      <c r="C90" s="720" t="s">
        <v>2160</v>
      </c>
      <c r="D90" s="720" t="s">
        <v>2160</v>
      </c>
    </row>
    <row r="91" s="283" customFormat="1" ht="20.25" spans="1:4">
      <c r="A91" s="724" t="s">
        <v>2843</v>
      </c>
      <c r="B91" s="719" t="s">
        <v>594</v>
      </c>
      <c r="C91" s="720" t="s">
        <v>2160</v>
      </c>
      <c r="D91" s="720" t="s">
        <v>2160</v>
      </c>
    </row>
    <row r="92" s="283" customFormat="1" ht="20.25" spans="1:4">
      <c r="A92" s="724" t="s">
        <v>2313</v>
      </c>
      <c r="B92" s="719" t="s">
        <v>341</v>
      </c>
      <c r="C92" s="720" t="s">
        <v>2160</v>
      </c>
      <c r="D92" s="720" t="s">
        <v>2160</v>
      </c>
    </row>
    <row r="93" s="283" customFormat="1" ht="20.25" spans="1:4">
      <c r="A93" s="724" t="s">
        <v>2844</v>
      </c>
      <c r="B93" s="719" t="s">
        <v>2845</v>
      </c>
      <c r="C93" s="720" t="s">
        <v>2160</v>
      </c>
      <c r="D93" s="720" t="s">
        <v>2160</v>
      </c>
    </row>
    <row r="94" s="283" customFormat="1" ht="20.25" spans="1:4">
      <c r="A94" s="724" t="s">
        <v>2846</v>
      </c>
      <c r="B94" s="719" t="s">
        <v>558</v>
      </c>
      <c r="C94" s="720" t="s">
        <v>2161</v>
      </c>
      <c r="D94" s="724" t="s">
        <v>2089</v>
      </c>
    </row>
    <row r="95" s="283" customFormat="1" ht="20.25" spans="1:4">
      <c r="A95" s="724" t="s">
        <v>2847</v>
      </c>
      <c r="B95" s="719" t="s">
        <v>420</v>
      </c>
      <c r="C95" s="720" t="s">
        <v>2161</v>
      </c>
      <c r="D95" s="724" t="s">
        <v>2089</v>
      </c>
    </row>
    <row r="96" s="283" customFormat="1" ht="20.25" spans="1:4">
      <c r="A96" s="724" t="s">
        <v>2848</v>
      </c>
      <c r="B96" s="719" t="s">
        <v>412</v>
      </c>
      <c r="C96" s="720" t="s">
        <v>2161</v>
      </c>
      <c r="D96" s="720" t="s">
        <v>2161</v>
      </c>
    </row>
    <row r="97" s="283" customFormat="1" ht="20.25" spans="1:4">
      <c r="A97" s="724" t="s">
        <v>2849</v>
      </c>
      <c r="B97" s="719" t="s">
        <v>979</v>
      </c>
      <c r="C97" s="720" t="s">
        <v>2161</v>
      </c>
      <c r="D97" s="724" t="s">
        <v>2089</v>
      </c>
    </row>
    <row r="98" s="283" customFormat="1" ht="20.25" spans="1:4">
      <c r="A98" s="724" t="s">
        <v>2850</v>
      </c>
      <c r="B98" s="719" t="s">
        <v>996</v>
      </c>
      <c r="C98" s="720" t="s">
        <v>2161</v>
      </c>
      <c r="D98" s="724" t="s">
        <v>2089</v>
      </c>
    </row>
    <row r="99" s="283" customFormat="1" ht="20.25" spans="1:4">
      <c r="A99" s="724" t="s">
        <v>2851</v>
      </c>
      <c r="B99" s="719" t="s">
        <v>392</v>
      </c>
      <c r="C99" s="720" t="s">
        <v>2161</v>
      </c>
      <c r="D99" s="724" t="s">
        <v>2089</v>
      </c>
    </row>
    <row r="100" s="283" customFormat="1" ht="20.25" spans="1:4">
      <c r="A100" s="724" t="s">
        <v>2852</v>
      </c>
      <c r="B100" s="719" t="s">
        <v>696</v>
      </c>
      <c r="C100" s="720" t="s">
        <v>2161</v>
      </c>
      <c r="D100" s="724" t="s">
        <v>2089</v>
      </c>
    </row>
    <row r="101" s="283" customFormat="1" ht="20.25" spans="1:4">
      <c r="A101" s="724" t="s">
        <v>2853</v>
      </c>
      <c r="B101" s="719" t="s">
        <v>432</v>
      </c>
      <c r="C101" s="720" t="s">
        <v>2161</v>
      </c>
      <c r="D101" s="724" t="s">
        <v>2089</v>
      </c>
    </row>
    <row r="102" s="283" customFormat="1" ht="20.25" spans="1:4">
      <c r="A102" s="724" t="s">
        <v>2501</v>
      </c>
      <c r="B102" s="719" t="s">
        <v>564</v>
      </c>
      <c r="C102" s="720" t="s">
        <v>2161</v>
      </c>
      <c r="D102" s="720" t="s">
        <v>2161</v>
      </c>
    </row>
    <row r="103" s="283" customFormat="1" ht="20.25" spans="1:4">
      <c r="A103" s="724" t="s">
        <v>2854</v>
      </c>
      <c r="B103" s="719" t="s">
        <v>572</v>
      </c>
      <c r="C103" s="720" t="s">
        <v>2161</v>
      </c>
      <c r="D103" s="724" t="s">
        <v>2089</v>
      </c>
    </row>
    <row r="104" s="283" customFormat="1" ht="20.25" spans="1:4">
      <c r="A104" s="724" t="s">
        <v>2855</v>
      </c>
      <c r="B104" s="719" t="s">
        <v>512</v>
      </c>
      <c r="C104" s="720" t="s">
        <v>2161</v>
      </c>
      <c r="D104" s="720" t="s">
        <v>2161</v>
      </c>
    </row>
    <row r="105" s="283" customFormat="1" ht="20.25" spans="1:4">
      <c r="A105" s="724" t="s">
        <v>2856</v>
      </c>
      <c r="B105" s="719" t="s">
        <v>604</v>
      </c>
      <c r="C105" s="720" t="s">
        <v>2161</v>
      </c>
      <c r="D105" s="720" t="s">
        <v>2161</v>
      </c>
    </row>
    <row r="106" s="283" customFormat="1" ht="20.25" spans="1:4">
      <c r="A106" s="724" t="s">
        <v>2857</v>
      </c>
      <c r="B106" s="719" t="s">
        <v>2456</v>
      </c>
      <c r="C106" s="720" t="s">
        <v>2161</v>
      </c>
      <c r="D106" s="724" t="s">
        <v>2089</v>
      </c>
    </row>
    <row r="107" s="283" customFormat="1" ht="20.25" spans="1:4">
      <c r="A107" s="724" t="s">
        <v>2858</v>
      </c>
      <c r="B107" s="719" t="s">
        <v>620</v>
      </c>
      <c r="C107" s="720" t="s">
        <v>2161</v>
      </c>
      <c r="D107" s="724" t="s">
        <v>2089</v>
      </c>
    </row>
    <row r="108" s="283" customFormat="1" ht="20.25" spans="1:4">
      <c r="A108" s="724" t="s">
        <v>2859</v>
      </c>
      <c r="B108" s="719" t="s">
        <v>640</v>
      </c>
      <c r="C108" s="720" t="s">
        <v>2161</v>
      </c>
      <c r="D108" s="724" t="s">
        <v>2161</v>
      </c>
    </row>
    <row r="109" s="283" customFormat="1" ht="20.25" spans="1:4">
      <c r="A109" s="724" t="s">
        <v>2472</v>
      </c>
      <c r="B109" s="719" t="s">
        <v>510</v>
      </c>
      <c r="C109" s="720" t="s">
        <v>2161</v>
      </c>
      <c r="D109" s="724" t="s">
        <v>2161</v>
      </c>
    </row>
    <row r="110" s="283" customFormat="1" ht="20.25" spans="1:4">
      <c r="A110" s="724" t="s">
        <v>2473</v>
      </c>
      <c r="B110" s="719" t="s">
        <v>1002</v>
      </c>
      <c r="C110" s="720" t="s">
        <v>2161</v>
      </c>
      <c r="D110" s="724" t="s">
        <v>2089</v>
      </c>
    </row>
    <row r="111" s="283" customFormat="1" ht="20.25" spans="1:4">
      <c r="A111" s="724" t="s">
        <v>2272</v>
      </c>
      <c r="B111" s="719" t="s">
        <v>654</v>
      </c>
      <c r="C111" s="720" t="s">
        <v>2161</v>
      </c>
      <c r="D111" s="720" t="s">
        <v>2161</v>
      </c>
    </row>
    <row r="112" s="283" customFormat="1" ht="20.25" spans="1:4">
      <c r="A112" s="724" t="s">
        <v>2860</v>
      </c>
      <c r="B112" s="719" t="s">
        <v>408</v>
      </c>
      <c r="C112" s="720" t="s">
        <v>2161</v>
      </c>
      <c r="D112" s="724" t="s">
        <v>2089</v>
      </c>
    </row>
    <row r="113" s="283" customFormat="1" ht="20.25" spans="1:4">
      <c r="A113" s="724" t="s">
        <v>2861</v>
      </c>
      <c r="B113" s="719" t="s">
        <v>1058</v>
      </c>
      <c r="C113" s="720" t="s">
        <v>2161</v>
      </c>
      <c r="D113" s="724" t="s">
        <v>2089</v>
      </c>
    </row>
    <row r="114" s="283" customFormat="1" ht="20.25" spans="1:4">
      <c r="A114" s="724" t="s">
        <v>2862</v>
      </c>
      <c r="B114" s="719" t="s">
        <v>1073</v>
      </c>
      <c r="C114" s="720" t="s">
        <v>2161</v>
      </c>
      <c r="D114" s="724" t="s">
        <v>2089</v>
      </c>
    </row>
    <row r="115" s="283" customFormat="1" ht="20.25" spans="1:4">
      <c r="A115" s="724" t="s">
        <v>2863</v>
      </c>
      <c r="B115" s="719" t="s">
        <v>347</v>
      </c>
      <c r="C115" s="720" t="s">
        <v>2161</v>
      </c>
      <c r="D115" s="724" t="s">
        <v>2089</v>
      </c>
    </row>
    <row r="116" s="283" customFormat="1" ht="20.25" spans="1:4">
      <c r="A116" s="724" t="s">
        <v>2864</v>
      </c>
      <c r="B116" s="719" t="s">
        <v>488</v>
      </c>
      <c r="C116" s="720" t="s">
        <v>2161</v>
      </c>
      <c r="D116" s="720" t="s">
        <v>2161</v>
      </c>
    </row>
    <row r="117" s="283" customFormat="1" ht="20.25" spans="1:4">
      <c r="A117" s="724" t="s">
        <v>2865</v>
      </c>
      <c r="B117" s="719" t="s">
        <v>354</v>
      </c>
      <c r="C117" s="720" t="s">
        <v>2161</v>
      </c>
      <c r="D117" s="724" t="s">
        <v>2161</v>
      </c>
    </row>
    <row r="118" s="283" customFormat="1" ht="20.25" spans="1:4">
      <c r="A118" s="724" t="s">
        <v>2866</v>
      </c>
      <c r="B118" s="719" t="s">
        <v>723</v>
      </c>
      <c r="C118" s="720" t="s">
        <v>2161</v>
      </c>
      <c r="D118" s="724" t="s">
        <v>2089</v>
      </c>
    </row>
    <row r="119" s="283" customFormat="1" ht="20.25" spans="1:4">
      <c r="A119" s="724" t="s">
        <v>2867</v>
      </c>
      <c r="B119" s="719" t="s">
        <v>725</v>
      </c>
      <c r="C119" s="720" t="s">
        <v>2161</v>
      </c>
      <c r="D119" s="724" t="s">
        <v>2089</v>
      </c>
    </row>
    <row r="120" s="283" customFormat="1" ht="20.25" spans="1:4">
      <c r="A120" s="724" t="s">
        <v>2868</v>
      </c>
      <c r="B120" s="719" t="s">
        <v>1184</v>
      </c>
      <c r="C120" s="720" t="s">
        <v>2161</v>
      </c>
      <c r="D120" s="720" t="s">
        <v>2161</v>
      </c>
    </row>
    <row r="121" s="283" customFormat="1" ht="20.25" spans="1:4">
      <c r="A121" s="724" t="s">
        <v>2869</v>
      </c>
      <c r="B121" s="719" t="s">
        <v>294</v>
      </c>
      <c r="C121" s="720" t="s">
        <v>2161</v>
      </c>
      <c r="D121" s="724" t="s">
        <v>2089</v>
      </c>
    </row>
    <row r="122" s="283" customFormat="1" ht="20.25" spans="1:4">
      <c r="A122" s="724" t="s">
        <v>2870</v>
      </c>
      <c r="B122" s="719" t="s">
        <v>748</v>
      </c>
      <c r="C122" s="720" t="s">
        <v>2161</v>
      </c>
      <c r="D122" s="724" t="s">
        <v>2161</v>
      </c>
    </row>
    <row r="123" s="283" customFormat="1" ht="20.25" spans="1:4">
      <c r="A123" s="724" t="s">
        <v>2871</v>
      </c>
      <c r="B123" s="719" t="s">
        <v>582</v>
      </c>
      <c r="C123" s="720" t="s">
        <v>2161</v>
      </c>
      <c r="D123" s="724" t="s">
        <v>2089</v>
      </c>
    </row>
    <row r="124" s="283" customFormat="1" ht="20.25" spans="1:4">
      <c r="A124" s="724" t="s">
        <v>2872</v>
      </c>
      <c r="B124" s="719" t="s">
        <v>598</v>
      </c>
      <c r="C124" s="720" t="s">
        <v>2161</v>
      </c>
      <c r="D124" s="724" t="s">
        <v>2089</v>
      </c>
    </row>
    <row r="125" s="283" customFormat="1" ht="20.25" spans="1:4">
      <c r="A125" s="724" t="s">
        <v>2873</v>
      </c>
      <c r="B125" s="719" t="s">
        <v>1264</v>
      </c>
      <c r="C125" s="720" t="s">
        <v>2161</v>
      </c>
      <c r="D125" s="724" t="s">
        <v>2089</v>
      </c>
    </row>
    <row r="126" s="283" customFormat="1" ht="20.25" spans="1:4">
      <c r="A126" s="724" t="s">
        <v>2508</v>
      </c>
      <c r="B126" s="719" t="s">
        <v>384</v>
      </c>
      <c r="C126" s="720" t="s">
        <v>2161</v>
      </c>
      <c r="D126" s="724" t="s">
        <v>2089</v>
      </c>
    </row>
    <row r="127" s="283" customFormat="1" ht="20.25" spans="1:4">
      <c r="A127" s="724" t="s">
        <v>2874</v>
      </c>
      <c r="B127" s="719" t="s">
        <v>2875</v>
      </c>
      <c r="C127" s="720" t="s">
        <v>2161</v>
      </c>
      <c r="D127" s="720" t="s">
        <v>2161</v>
      </c>
    </row>
    <row r="128" s="283" customFormat="1" ht="20.25" spans="1:4">
      <c r="A128" s="724" t="s">
        <v>2876</v>
      </c>
      <c r="B128" s="719" t="s">
        <v>400</v>
      </c>
      <c r="C128" s="720" t="s">
        <v>2161</v>
      </c>
      <c r="D128" s="720" t="s">
        <v>2161</v>
      </c>
    </row>
    <row r="129" s="283" customFormat="1" ht="20.25" spans="1:4">
      <c r="A129" s="724" t="s">
        <v>2877</v>
      </c>
      <c r="B129" s="719" t="s">
        <v>416</v>
      </c>
      <c r="C129" s="720" t="s">
        <v>2161</v>
      </c>
      <c r="D129" s="724" t="s">
        <v>2089</v>
      </c>
    </row>
    <row r="130" s="283" customFormat="1" ht="20.25" spans="1:4">
      <c r="A130" s="724" t="s">
        <v>2878</v>
      </c>
      <c r="B130" s="719" t="s">
        <v>680</v>
      </c>
      <c r="C130" s="720" t="s">
        <v>2161</v>
      </c>
      <c r="D130" s="724" t="s">
        <v>2089</v>
      </c>
    </row>
    <row r="131" s="283" customFormat="1" ht="20.25" spans="1:4">
      <c r="A131" s="724" t="s">
        <v>2270</v>
      </c>
      <c r="B131" s="719" t="s">
        <v>333</v>
      </c>
      <c r="C131" s="720" t="s">
        <v>2161</v>
      </c>
      <c r="D131" s="720" t="s">
        <v>2161</v>
      </c>
    </row>
    <row r="132" s="283" customFormat="1" ht="20.25" spans="1:4">
      <c r="A132" s="724" t="s">
        <v>2879</v>
      </c>
      <c r="B132" s="719" t="s">
        <v>472</v>
      </c>
      <c r="C132" s="720" t="s">
        <v>2161</v>
      </c>
      <c r="D132" s="724" t="s">
        <v>2089</v>
      </c>
    </row>
    <row r="133" s="283" customFormat="1" ht="20.25" spans="1:4">
      <c r="A133" s="724" t="s">
        <v>2573</v>
      </c>
      <c r="B133" s="719" t="s">
        <v>478</v>
      </c>
      <c r="C133" s="720" t="s">
        <v>2161</v>
      </c>
      <c r="D133" s="724" t="s">
        <v>2089</v>
      </c>
    </row>
    <row r="134" s="283" customFormat="1" ht="20.25" spans="1:4">
      <c r="A134" s="724" t="s">
        <v>2880</v>
      </c>
      <c r="B134" s="719" t="s">
        <v>1801</v>
      </c>
      <c r="C134" s="720" t="s">
        <v>2161</v>
      </c>
      <c r="D134" s="724" t="s">
        <v>2089</v>
      </c>
    </row>
    <row r="135" s="283" customFormat="1" ht="20.25" spans="1:4">
      <c r="A135" s="724" t="s">
        <v>2881</v>
      </c>
      <c r="B135" s="719" t="s">
        <v>678</v>
      </c>
      <c r="C135" s="720" t="s">
        <v>2161</v>
      </c>
      <c r="D135" s="720" t="s">
        <v>2161</v>
      </c>
    </row>
    <row r="136" s="283" customFormat="1" ht="20.25" spans="1:4">
      <c r="A136" s="724" t="s">
        <v>2882</v>
      </c>
      <c r="B136" s="719" t="s">
        <v>496</v>
      </c>
      <c r="C136" s="720" t="s">
        <v>2161</v>
      </c>
      <c r="D136" s="724" t="s">
        <v>2089</v>
      </c>
    </row>
    <row r="137" s="283" customFormat="1" ht="20.25" spans="1:4">
      <c r="A137" s="724" t="s">
        <v>2883</v>
      </c>
      <c r="B137" s="719" t="s">
        <v>2496</v>
      </c>
      <c r="C137" s="720" t="s">
        <v>2161</v>
      </c>
      <c r="D137" s="720" t="s">
        <v>2161</v>
      </c>
    </row>
    <row r="138" s="283" customFormat="1" ht="20.25" spans="1:4">
      <c r="A138" s="724" t="s">
        <v>2884</v>
      </c>
      <c r="B138" s="719" t="s">
        <v>520</v>
      </c>
      <c r="C138" s="720" t="s">
        <v>2161</v>
      </c>
      <c r="D138" s="724" t="s">
        <v>2089</v>
      </c>
    </row>
    <row r="139" s="283" customFormat="1" ht="20.25" spans="1:4">
      <c r="A139" s="724" t="s">
        <v>2885</v>
      </c>
      <c r="B139" s="719" t="s">
        <v>542</v>
      </c>
      <c r="C139" s="720" t="s">
        <v>2161</v>
      </c>
      <c r="D139" s="720" t="s">
        <v>2161</v>
      </c>
    </row>
    <row r="140" s="283" customFormat="1" ht="20.25" spans="1:4">
      <c r="A140" s="724" t="s">
        <v>2886</v>
      </c>
      <c r="B140" s="719" t="s">
        <v>566</v>
      </c>
      <c r="C140" s="720" t="s">
        <v>2161</v>
      </c>
      <c r="D140" s="720" t="s">
        <v>2161</v>
      </c>
    </row>
    <row r="141" s="283" customFormat="1" ht="20.25" spans="1:4">
      <c r="A141" s="724" t="s">
        <v>2887</v>
      </c>
      <c r="B141" s="719" t="s">
        <v>574</v>
      </c>
      <c r="C141" s="720" t="s">
        <v>2161</v>
      </c>
      <c r="D141" s="724" t="s">
        <v>2089</v>
      </c>
    </row>
    <row r="142" s="283" customFormat="1" ht="20.25" spans="1:4">
      <c r="A142" s="724" t="s">
        <v>2888</v>
      </c>
      <c r="B142" s="719" t="s">
        <v>301</v>
      </c>
      <c r="C142" s="720" t="s">
        <v>2161</v>
      </c>
      <c r="D142" s="720" t="s">
        <v>2161</v>
      </c>
    </row>
    <row r="143" s="283" customFormat="1" ht="20.25" spans="1:4">
      <c r="A143" s="724" t="s">
        <v>2889</v>
      </c>
      <c r="B143" s="719" t="s">
        <v>627</v>
      </c>
      <c r="C143" s="720" t="s">
        <v>2161</v>
      </c>
      <c r="D143" s="724" t="s">
        <v>2089</v>
      </c>
    </row>
    <row r="144" s="283" customFormat="1" ht="20.25" spans="1:4">
      <c r="A144" s="724" t="s">
        <v>2568</v>
      </c>
      <c r="B144" s="719" t="s">
        <v>376</v>
      </c>
      <c r="C144" s="720" t="s">
        <v>2161</v>
      </c>
      <c r="D144" s="724" t="s">
        <v>2089</v>
      </c>
    </row>
    <row r="145" s="283" customFormat="1" ht="20.25" spans="1:4">
      <c r="A145" s="724" t="s">
        <v>2890</v>
      </c>
      <c r="B145" s="719" t="s">
        <v>648</v>
      </c>
      <c r="C145" s="720" t="s">
        <v>2161</v>
      </c>
      <c r="D145" s="724" t="s">
        <v>2089</v>
      </c>
    </row>
    <row r="146" s="283" customFormat="1" ht="20.25" spans="1:4">
      <c r="A146" s="724" t="s">
        <v>2891</v>
      </c>
      <c r="B146" s="719" t="s">
        <v>672</v>
      </c>
      <c r="C146" s="720" t="s">
        <v>2161</v>
      </c>
      <c r="D146" s="724" t="s">
        <v>2089</v>
      </c>
    </row>
    <row r="147" s="283" customFormat="1" ht="20.25" spans="1:4">
      <c r="A147" s="724" t="s">
        <v>2892</v>
      </c>
      <c r="B147" s="719" t="s">
        <v>532</v>
      </c>
      <c r="C147" s="720" t="s">
        <v>2161</v>
      </c>
      <c r="D147" s="724" t="s">
        <v>2161</v>
      </c>
    </row>
    <row r="148" s="283" customFormat="1" ht="20.25" spans="1:4">
      <c r="A148" s="724" t="s">
        <v>2893</v>
      </c>
      <c r="B148" s="719" t="s">
        <v>2894</v>
      </c>
      <c r="C148" s="720" t="s">
        <v>2161</v>
      </c>
      <c r="D148" s="724" t="s">
        <v>2089</v>
      </c>
    </row>
    <row r="149" s="283" customFormat="1" ht="20.25" spans="1:4">
      <c r="A149" s="724" t="s">
        <v>2895</v>
      </c>
      <c r="B149" s="719" t="s">
        <v>339</v>
      </c>
      <c r="C149" s="720" t="s">
        <v>2161</v>
      </c>
      <c r="D149" s="724" t="s">
        <v>2089</v>
      </c>
    </row>
    <row r="150" s="283" customFormat="1" ht="20.25" spans="1:4">
      <c r="A150" s="724" t="s">
        <v>2896</v>
      </c>
      <c r="B150" s="719" t="s">
        <v>480</v>
      </c>
      <c r="C150" s="720" t="s">
        <v>2161</v>
      </c>
      <c r="D150" s="724" t="s">
        <v>2089</v>
      </c>
    </row>
    <row r="151" s="283" customFormat="1" ht="20.25" spans="1:4">
      <c r="A151" s="724" t="s">
        <v>2897</v>
      </c>
      <c r="B151" s="719" t="s">
        <v>712</v>
      </c>
      <c r="C151" s="720" t="s">
        <v>2161</v>
      </c>
      <c r="D151" s="724" t="s">
        <v>2089</v>
      </c>
    </row>
    <row r="152" s="283" customFormat="1" ht="20.25" spans="1:4">
      <c r="A152" s="724" t="s">
        <v>2898</v>
      </c>
      <c r="B152" s="719" t="s">
        <v>670</v>
      </c>
      <c r="C152" s="720" t="s">
        <v>2161</v>
      </c>
      <c r="D152" s="720" t="s">
        <v>2161</v>
      </c>
    </row>
    <row r="153" s="283" customFormat="1" ht="20.25" spans="1:4">
      <c r="A153" s="724" t="s">
        <v>2899</v>
      </c>
      <c r="B153" s="719" t="s">
        <v>1148</v>
      </c>
      <c r="C153" s="720" t="s">
        <v>2161</v>
      </c>
      <c r="D153" s="724" t="s">
        <v>2089</v>
      </c>
    </row>
    <row r="154" s="283" customFormat="1" ht="20.25" spans="1:4">
      <c r="A154" s="724" t="s">
        <v>2900</v>
      </c>
      <c r="B154" s="719" t="s">
        <v>719</v>
      </c>
      <c r="C154" s="720" t="s">
        <v>2161</v>
      </c>
      <c r="D154" s="724" t="s">
        <v>2089</v>
      </c>
    </row>
    <row r="155" s="283" customFormat="1" ht="20.25" spans="1:4">
      <c r="A155" s="724" t="s">
        <v>2901</v>
      </c>
      <c r="B155" s="719" t="s">
        <v>504</v>
      </c>
      <c r="C155" s="720" t="s">
        <v>2161</v>
      </c>
      <c r="D155" s="724" t="s">
        <v>2089</v>
      </c>
    </row>
    <row r="156" s="283" customFormat="1" ht="20.25" spans="1:4">
      <c r="A156" s="724" t="s">
        <v>2902</v>
      </c>
      <c r="B156" s="719" t="s">
        <v>526</v>
      </c>
      <c r="C156" s="720" t="s">
        <v>2161</v>
      </c>
      <c r="D156" s="720" t="s">
        <v>2161</v>
      </c>
    </row>
    <row r="157" s="283" customFormat="1" ht="20.25" spans="1:4">
      <c r="A157" s="724" t="s">
        <v>2903</v>
      </c>
      <c r="B157" s="719" t="s">
        <v>550</v>
      </c>
      <c r="C157" s="720" t="s">
        <v>2161</v>
      </c>
      <c r="D157" s="724" t="s">
        <v>2089</v>
      </c>
    </row>
    <row r="158" s="283" customFormat="1" ht="20.25" spans="1:4">
      <c r="A158" s="724" t="s">
        <v>2904</v>
      </c>
      <c r="B158" s="719" t="s">
        <v>226</v>
      </c>
      <c r="C158" s="720" t="s">
        <v>2161</v>
      </c>
      <c r="D158" s="720" t="s">
        <v>2161</v>
      </c>
    </row>
    <row r="159" s="283" customFormat="1" ht="20.25" spans="1:4">
      <c r="A159" s="724" t="s">
        <v>2905</v>
      </c>
      <c r="B159" s="719" t="s">
        <v>484</v>
      </c>
      <c r="C159" s="720" t="s">
        <v>2161</v>
      </c>
      <c r="D159" s="724" t="s">
        <v>2089</v>
      </c>
    </row>
    <row r="160" s="283" customFormat="1" ht="20.25" spans="1:4">
      <c r="A160" s="724" t="s">
        <v>2906</v>
      </c>
      <c r="B160" s="719" t="s">
        <v>292</v>
      </c>
      <c r="C160" s="720" t="s">
        <v>2161</v>
      </c>
      <c r="D160" s="720" t="s">
        <v>2161</v>
      </c>
    </row>
    <row r="161" s="283" customFormat="1" ht="20.25" spans="1:4">
      <c r="A161" s="724" t="s">
        <v>2907</v>
      </c>
      <c r="B161" s="719" t="s">
        <v>590</v>
      </c>
      <c r="C161" s="720" t="s">
        <v>2161</v>
      </c>
      <c r="D161" s="724" t="s">
        <v>2089</v>
      </c>
    </row>
    <row r="162" s="283" customFormat="1" ht="20.25" spans="1:4">
      <c r="A162" s="724" t="s">
        <v>2908</v>
      </c>
      <c r="B162" s="719" t="s">
        <v>516</v>
      </c>
      <c r="C162" s="720" t="s">
        <v>2161</v>
      </c>
      <c r="D162" s="724" t="s">
        <v>2089</v>
      </c>
    </row>
    <row r="163" s="283" customFormat="1" ht="20.25" spans="1:4">
      <c r="A163" s="724" t="s">
        <v>2909</v>
      </c>
      <c r="B163" s="719" t="s">
        <v>370</v>
      </c>
      <c r="C163" s="720" t="s">
        <v>2161</v>
      </c>
      <c r="D163" s="720" t="s">
        <v>2161</v>
      </c>
    </row>
    <row r="164" s="283" customFormat="1" ht="20.25" spans="1:4">
      <c r="A164" s="724" t="s">
        <v>2271</v>
      </c>
      <c r="B164" s="719" t="s">
        <v>227</v>
      </c>
      <c r="C164" s="720" t="s">
        <v>2161</v>
      </c>
      <c r="D164" s="720" t="s">
        <v>2161</v>
      </c>
    </row>
    <row r="165" s="283" customFormat="1" ht="20.25" spans="1:4">
      <c r="A165" s="724" t="s">
        <v>2910</v>
      </c>
      <c r="B165" s="719" t="s">
        <v>646</v>
      </c>
      <c r="C165" s="720" t="s">
        <v>2161</v>
      </c>
      <c r="D165" s="724" t="s">
        <v>2089</v>
      </c>
    </row>
    <row r="166" s="283" customFormat="1" ht="20.25" spans="1:4">
      <c r="A166" s="724" t="s">
        <v>2911</v>
      </c>
      <c r="B166" s="719" t="s">
        <v>633</v>
      </c>
      <c r="C166" s="720" t="s">
        <v>2161</v>
      </c>
      <c r="D166" s="724" t="s">
        <v>2089</v>
      </c>
    </row>
    <row r="167" s="283" customFormat="1" ht="20.25" spans="1:4">
      <c r="A167" s="724" t="s">
        <v>2912</v>
      </c>
      <c r="B167" s="725" t="s">
        <v>750</v>
      </c>
      <c r="C167" s="720" t="s">
        <v>2161</v>
      </c>
      <c r="D167" s="720" t="s">
        <v>2161</v>
      </c>
    </row>
    <row r="168" s="283" customFormat="1" ht="20.25" spans="1:4">
      <c r="A168" s="724" t="s">
        <v>2913</v>
      </c>
      <c r="B168" s="719" t="s">
        <v>656</v>
      </c>
      <c r="C168" s="720" t="s">
        <v>2161</v>
      </c>
      <c r="D168" s="724" t="s">
        <v>2089</v>
      </c>
    </row>
    <row r="169" s="283" customFormat="1" ht="20.25" spans="1:4">
      <c r="A169" s="724" t="s">
        <v>2914</v>
      </c>
      <c r="B169" s="719" t="s">
        <v>1293</v>
      </c>
      <c r="C169" s="720" t="s">
        <v>2161</v>
      </c>
      <c r="D169" s="724" t="s">
        <v>2089</v>
      </c>
    </row>
    <row r="170" s="283" customFormat="1" ht="20.25" spans="1:4">
      <c r="A170" s="724" t="s">
        <v>2915</v>
      </c>
      <c r="B170" s="719" t="s">
        <v>1157</v>
      </c>
      <c r="C170" s="720" t="s">
        <v>2161</v>
      </c>
      <c r="D170" s="720" t="s">
        <v>2161</v>
      </c>
    </row>
    <row r="171" s="283" customFormat="1" ht="20.25" spans="1:4">
      <c r="A171" s="724" t="s">
        <v>2891</v>
      </c>
      <c r="B171" s="719" t="s">
        <v>668</v>
      </c>
      <c r="C171" s="720" t="s">
        <v>2162</v>
      </c>
      <c r="D171" s="720" t="s">
        <v>2162</v>
      </c>
    </row>
    <row r="172" s="283" customFormat="1" ht="20.25" spans="1:4">
      <c r="A172" s="724" t="s">
        <v>2759</v>
      </c>
      <c r="B172" s="719" t="s">
        <v>644</v>
      </c>
      <c r="C172" s="720" t="s">
        <v>2162</v>
      </c>
      <c r="D172" s="720" t="s">
        <v>2162</v>
      </c>
    </row>
    <row r="173" s="283" customFormat="1" ht="20.25" spans="1:4">
      <c r="A173" s="724" t="s">
        <v>2863</v>
      </c>
      <c r="B173" s="719" t="s">
        <v>700</v>
      </c>
      <c r="C173" s="720" t="s">
        <v>2162</v>
      </c>
      <c r="D173" s="720" t="s">
        <v>2162</v>
      </c>
    </row>
    <row r="174" s="283" customFormat="1" ht="20.25" spans="1:4">
      <c r="A174" s="724" t="s">
        <v>2270</v>
      </c>
      <c r="B174" s="719" t="s">
        <v>652</v>
      </c>
      <c r="C174" s="720" t="s">
        <v>2162</v>
      </c>
      <c r="D174" s="720" t="s">
        <v>2162</v>
      </c>
    </row>
    <row r="175" s="283" customFormat="1" ht="20.25" spans="1:4">
      <c r="A175" s="724" t="s">
        <v>2473</v>
      </c>
      <c r="B175" s="719" t="s">
        <v>660</v>
      </c>
      <c r="C175" s="720" t="s">
        <v>2162</v>
      </c>
      <c r="D175" s="720" t="s">
        <v>2162</v>
      </c>
    </row>
    <row r="176" s="283" customFormat="1" ht="20.25" spans="1:4">
      <c r="A176" s="724" t="s">
        <v>2906</v>
      </c>
      <c r="B176" s="719" t="s">
        <v>684</v>
      </c>
      <c r="C176" s="720" t="s">
        <v>2162</v>
      </c>
      <c r="D176" s="720" t="s">
        <v>2162</v>
      </c>
    </row>
    <row r="177" s="283" customFormat="1" ht="20.25" spans="1:4">
      <c r="A177" s="724" t="s">
        <v>2849</v>
      </c>
      <c r="B177" s="719" t="s">
        <v>337</v>
      </c>
      <c r="C177" s="720" t="s">
        <v>2162</v>
      </c>
      <c r="D177" s="720" t="s">
        <v>2162</v>
      </c>
    </row>
    <row r="178" s="283" customFormat="1" ht="20.25" spans="1:4">
      <c r="A178" s="724" t="s">
        <v>2508</v>
      </c>
      <c r="B178" s="725" t="s">
        <v>290</v>
      </c>
      <c r="C178" s="720" t="s">
        <v>2164</v>
      </c>
      <c r="D178" s="720" t="s">
        <v>2164</v>
      </c>
    </row>
    <row r="179" s="283" customFormat="1" ht="20.25" spans="1:4">
      <c r="A179" s="724" t="s">
        <v>2472</v>
      </c>
      <c r="B179" s="725" t="s">
        <v>721</v>
      </c>
      <c r="C179" s="720" t="s">
        <v>2164</v>
      </c>
      <c r="D179" s="720" t="s">
        <v>2164</v>
      </c>
    </row>
    <row r="180" s="283" customFormat="1" ht="20.25" spans="1:4">
      <c r="A180" s="724" t="s">
        <v>2916</v>
      </c>
      <c r="B180" s="725" t="s">
        <v>331</v>
      </c>
      <c r="C180" s="720" t="s">
        <v>2164</v>
      </c>
      <c r="D180" s="720" t="s">
        <v>2164</v>
      </c>
    </row>
    <row r="181" s="283" customFormat="1" ht="20.25" spans="1:4">
      <c r="A181" s="724" t="s">
        <v>2917</v>
      </c>
      <c r="B181" s="719" t="s">
        <v>708</v>
      </c>
      <c r="C181" s="720" t="s">
        <v>2164</v>
      </c>
      <c r="D181" s="720" t="s">
        <v>2164</v>
      </c>
    </row>
    <row r="182" s="283" customFormat="1" ht="20.25" spans="1:4">
      <c r="A182" s="724" t="s">
        <v>2344</v>
      </c>
      <c r="B182" s="719" t="s">
        <v>715</v>
      </c>
      <c r="C182" s="720" t="s">
        <v>2164</v>
      </c>
      <c r="D182" s="720" t="s">
        <v>2164</v>
      </c>
    </row>
    <row r="183" s="283" customFormat="1" ht="20.25" spans="1:4">
      <c r="A183" s="724" t="s">
        <v>2918</v>
      </c>
      <c r="B183" s="719" t="s">
        <v>1884</v>
      </c>
      <c r="C183" s="720" t="s">
        <v>2164</v>
      </c>
      <c r="D183" s="720" t="s">
        <v>2164</v>
      </c>
    </row>
    <row r="184" s="283" customFormat="1" ht="20.25" spans="1:4">
      <c r="A184" s="724" t="s">
        <v>2919</v>
      </c>
      <c r="B184" s="719" t="s">
        <v>920</v>
      </c>
      <c r="C184" s="720" t="s">
        <v>2164</v>
      </c>
      <c r="D184" s="720" t="s">
        <v>2164</v>
      </c>
    </row>
    <row r="185" s="283" customFormat="1" ht="20.25" spans="1:4">
      <c r="A185" s="724" t="s">
        <v>2920</v>
      </c>
      <c r="B185" s="719" t="s">
        <v>323</v>
      </c>
      <c r="C185" s="720" t="s">
        <v>2164</v>
      </c>
      <c r="D185" s="720" t="s">
        <v>2164</v>
      </c>
    </row>
    <row r="186" s="283" customFormat="1" ht="20.25" spans="1:4">
      <c r="A186" s="724" t="s">
        <v>2921</v>
      </c>
      <c r="B186" s="719" t="s">
        <v>345</v>
      </c>
      <c r="C186" s="720" t="s">
        <v>2164</v>
      </c>
      <c r="D186" s="720" t="s">
        <v>2164</v>
      </c>
    </row>
    <row r="187" s="283" customFormat="1" ht="20.25" spans="1:4">
      <c r="A187" s="724" t="s">
        <v>2922</v>
      </c>
      <c r="B187" s="719" t="s">
        <v>352</v>
      </c>
      <c r="C187" s="720" t="s">
        <v>2164</v>
      </c>
      <c r="D187" s="720" t="s">
        <v>2164</v>
      </c>
    </row>
    <row r="188" s="283" customFormat="1" ht="20.25" spans="1:4">
      <c r="A188" s="724" t="s">
        <v>2923</v>
      </c>
      <c r="B188" s="719" t="s">
        <v>676</v>
      </c>
      <c r="C188" s="720" t="s">
        <v>2164</v>
      </c>
      <c r="D188" s="720" t="s">
        <v>2164</v>
      </c>
    </row>
    <row r="189" s="283" customFormat="1" ht="20.25" spans="1:4">
      <c r="A189" s="724" t="s">
        <v>2924</v>
      </c>
      <c r="B189" s="719" t="s">
        <v>228</v>
      </c>
      <c r="C189" s="720" t="s">
        <v>2165</v>
      </c>
      <c r="D189" s="720" t="s">
        <v>2165</v>
      </c>
    </row>
    <row r="190" s="283" customFormat="1" ht="20.25" spans="1:4">
      <c r="A190" s="724" t="s">
        <v>2925</v>
      </c>
      <c r="B190" s="719" t="s">
        <v>229</v>
      </c>
      <c r="C190" s="720" t="s">
        <v>2165</v>
      </c>
      <c r="D190" s="720" t="s">
        <v>2165</v>
      </c>
    </row>
    <row r="191" s="283" customFormat="1" ht="20.25" spans="1:4">
      <c r="A191" s="724" t="s">
        <v>2926</v>
      </c>
      <c r="B191" s="719" t="s">
        <v>602</v>
      </c>
      <c r="C191" s="720" t="s">
        <v>2166</v>
      </c>
      <c r="D191" s="720" t="s">
        <v>2166</v>
      </c>
    </row>
    <row r="192" s="283" customFormat="1" ht="20.25" spans="1:4">
      <c r="A192" s="724" t="s">
        <v>2927</v>
      </c>
      <c r="B192" s="719" t="s">
        <v>222</v>
      </c>
      <c r="C192" s="720" t="s">
        <v>2167</v>
      </c>
      <c r="D192" s="720" t="s">
        <v>2167</v>
      </c>
    </row>
    <row r="193" s="283" customFormat="1" ht="20.25" spans="1:4">
      <c r="A193" s="724" t="s">
        <v>2359</v>
      </c>
      <c r="B193" s="719" t="s">
        <v>313</v>
      </c>
      <c r="C193" s="720" t="s">
        <v>2168</v>
      </c>
      <c r="D193" s="720" t="s">
        <v>2168</v>
      </c>
    </row>
    <row r="194" s="283" customFormat="1" ht="20.25" spans="1:4">
      <c r="A194" s="724" t="s">
        <v>2928</v>
      </c>
      <c r="B194" s="719" t="s">
        <v>343</v>
      </c>
      <c r="C194" s="720" t="s">
        <v>2169</v>
      </c>
      <c r="D194" s="720" t="s">
        <v>2169</v>
      </c>
    </row>
    <row r="195" s="283" customFormat="1" ht="20.25" spans="1:4">
      <c r="A195" s="724" t="s">
        <v>2929</v>
      </c>
      <c r="B195" s="719" t="s">
        <v>321</v>
      </c>
      <c r="C195" s="720" t="s">
        <v>2170</v>
      </c>
      <c r="D195" s="720" t="s">
        <v>2170</v>
      </c>
    </row>
    <row r="196" s="283" customFormat="1" ht="20.25" spans="1:4">
      <c r="A196" s="724" t="s">
        <v>2930</v>
      </c>
      <c r="B196" s="719" t="s">
        <v>380</v>
      </c>
      <c r="C196" s="720" t="s">
        <v>2171</v>
      </c>
      <c r="D196" s="720" t="s">
        <v>2171</v>
      </c>
    </row>
    <row r="197" s="283" customFormat="1" ht="20.25" spans="1:4">
      <c r="A197" s="724" t="s">
        <v>2353</v>
      </c>
      <c r="B197" s="719" t="s">
        <v>358</v>
      </c>
      <c r="C197" s="720" t="s">
        <v>2172</v>
      </c>
      <c r="D197" s="724" t="s">
        <v>2172</v>
      </c>
    </row>
    <row r="198" s="283" customFormat="1" ht="20.25" spans="1:4">
      <c r="A198" s="724" t="s">
        <v>2931</v>
      </c>
      <c r="B198" s="725" t="s">
        <v>366</v>
      </c>
      <c r="C198" s="720" t="s">
        <v>2172</v>
      </c>
      <c r="D198" s="724" t="s">
        <v>2172</v>
      </c>
    </row>
    <row r="199" s="283" customFormat="1" ht="20.25" spans="1:4">
      <c r="A199" s="724" t="s">
        <v>2365</v>
      </c>
      <c r="B199" s="719" t="s">
        <v>1874</v>
      </c>
      <c r="C199" s="720" t="s">
        <v>2688</v>
      </c>
      <c r="D199" s="720" t="s">
        <v>2688</v>
      </c>
    </row>
    <row r="200" s="283" customFormat="1" ht="20.25" spans="1:4">
      <c r="A200" s="724" t="s">
        <v>2932</v>
      </c>
      <c r="B200" s="719" t="s">
        <v>335</v>
      </c>
      <c r="C200" s="720" t="s">
        <v>2173</v>
      </c>
      <c r="D200" s="720" t="s">
        <v>2173</v>
      </c>
    </row>
    <row r="201" s="283" customFormat="1" ht="20.25" spans="1:4">
      <c r="A201" s="729" t="s">
        <v>2367</v>
      </c>
      <c r="B201" s="719" t="s">
        <v>329</v>
      </c>
      <c r="C201" s="720" t="s">
        <v>2174</v>
      </c>
      <c r="D201" s="720" t="s">
        <v>2174</v>
      </c>
    </row>
    <row r="202" s="283" customFormat="1" ht="20.25" spans="1:4">
      <c r="A202" s="724" t="s">
        <v>2369</v>
      </c>
      <c r="B202" s="719" t="s">
        <v>825</v>
      </c>
      <c r="C202" s="720" t="s">
        <v>2175</v>
      </c>
      <c r="D202" s="720" t="s">
        <v>2175</v>
      </c>
    </row>
    <row r="203" s="283" customFormat="1" ht="20.25" spans="1:4">
      <c r="A203" s="724" t="s">
        <v>2933</v>
      </c>
      <c r="B203" s="719" t="s">
        <v>2934</v>
      </c>
      <c r="C203" s="720">
        <v>1</v>
      </c>
      <c r="D203" s="720">
        <v>1</v>
      </c>
    </row>
    <row r="204" s="283" customFormat="1" ht="20.25" spans="1:4">
      <c r="A204" s="724" t="s">
        <v>2935</v>
      </c>
      <c r="B204" s="719" t="s">
        <v>2936</v>
      </c>
      <c r="C204" s="720">
        <v>2</v>
      </c>
      <c r="D204" s="72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2" sqref="L3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702"/>
      <c r="B3" s="598" t="s">
        <v>2627</v>
      </c>
      <c r="C3" s="598"/>
      <c r="D3" s="598"/>
      <c r="E3" s="598"/>
      <c r="F3" s="598"/>
      <c r="G3" s="598"/>
      <c r="H3" s="598"/>
      <c r="I3" s="598"/>
      <c r="J3" s="598"/>
    </row>
    <row r="4" ht="35.25" spans="1:10">
      <c r="A4" s="703" t="s">
        <v>2937</v>
      </c>
      <c r="B4" s="704"/>
      <c r="C4" s="704"/>
      <c r="D4" s="704"/>
      <c r="E4" s="704"/>
      <c r="F4" s="705"/>
      <c r="G4" s="706"/>
      <c r="H4" s="707" t="s">
        <v>99</v>
      </c>
      <c r="I4" s="706"/>
      <c r="J4" s="713" t="s">
        <v>1825</v>
      </c>
    </row>
    <row r="5" ht="16.5" spans="1:10">
      <c r="A5" s="708" t="s">
        <v>729</v>
      </c>
      <c r="B5" s="709" t="s">
        <v>2629</v>
      </c>
      <c r="C5" s="710" t="s">
        <v>2630</v>
      </c>
      <c r="D5" s="710" t="s">
        <v>2938</v>
      </c>
      <c r="E5" s="710" t="s">
        <v>2939</v>
      </c>
      <c r="F5" s="710" t="s">
        <v>2940</v>
      </c>
      <c r="G5" s="711" t="s">
        <v>2634</v>
      </c>
      <c r="H5" s="711" t="s">
        <v>2635</v>
      </c>
      <c r="I5" s="711" t="s">
        <v>2052</v>
      </c>
      <c r="J5" s="714"/>
    </row>
    <row r="6" ht="18" spans="1:10">
      <c r="A6" s="608">
        <v>1</v>
      </c>
      <c r="B6" s="609" t="s">
        <v>860</v>
      </c>
      <c r="C6" s="675" t="s">
        <v>251</v>
      </c>
      <c r="D6" s="675" t="s">
        <v>251</v>
      </c>
      <c r="E6" s="675" t="s">
        <v>251</v>
      </c>
      <c r="F6" s="675" t="s">
        <v>251</v>
      </c>
      <c r="G6" s="675" t="s">
        <v>251</v>
      </c>
      <c r="H6" s="675" t="s">
        <v>251</v>
      </c>
      <c r="I6" s="675" t="s">
        <v>251</v>
      </c>
      <c r="J6" s="714"/>
    </row>
    <row r="7" ht="18" spans="1:10">
      <c r="A7" s="608">
        <v>2</v>
      </c>
      <c r="B7" s="609" t="s">
        <v>2636</v>
      </c>
      <c r="C7" s="675" t="s">
        <v>251</v>
      </c>
      <c r="D7" s="675" t="s">
        <v>251</v>
      </c>
      <c r="E7" s="675" t="s">
        <v>251</v>
      </c>
      <c r="F7" s="675" t="s">
        <v>251</v>
      </c>
      <c r="G7" s="675" t="s">
        <v>251</v>
      </c>
      <c r="H7" s="675" t="s">
        <v>251</v>
      </c>
      <c r="I7" s="675" t="s">
        <v>251</v>
      </c>
      <c r="J7" s="714"/>
    </row>
    <row r="8" ht="18" spans="1:10">
      <c r="A8" s="608">
        <v>3</v>
      </c>
      <c r="B8" s="671" t="s">
        <v>228</v>
      </c>
      <c r="C8" s="675" t="s">
        <v>251</v>
      </c>
      <c r="D8" s="675" t="s">
        <v>251</v>
      </c>
      <c r="E8" s="675" t="s">
        <v>251</v>
      </c>
      <c r="F8" s="675" t="s">
        <v>251</v>
      </c>
      <c r="G8" s="675" t="s">
        <v>251</v>
      </c>
      <c r="H8" s="675" t="s">
        <v>251</v>
      </c>
      <c r="I8" s="675" t="s">
        <v>251</v>
      </c>
      <c r="J8" s="714"/>
    </row>
    <row r="9" ht="18" spans="1:10">
      <c r="A9" s="608">
        <v>4</v>
      </c>
      <c r="B9" s="672" t="s">
        <v>229</v>
      </c>
      <c r="C9" s="675" t="s">
        <v>251</v>
      </c>
      <c r="D9" s="675" t="s">
        <v>251</v>
      </c>
      <c r="E9" s="675" t="s">
        <v>251</v>
      </c>
      <c r="F9" s="675" t="s">
        <v>251</v>
      </c>
      <c r="G9" s="675" t="s">
        <v>251</v>
      </c>
      <c r="H9" s="675" t="s">
        <v>251</v>
      </c>
      <c r="I9" s="675" t="s">
        <v>251</v>
      </c>
      <c r="J9" s="714"/>
    </row>
    <row r="10" ht="18" spans="1:10">
      <c r="A10" s="608">
        <v>6</v>
      </c>
      <c r="B10" s="673" t="s">
        <v>622</v>
      </c>
      <c r="C10" s="675" t="s">
        <v>251</v>
      </c>
      <c r="D10" s="675" t="s">
        <v>251</v>
      </c>
      <c r="E10" s="675" t="s">
        <v>251</v>
      </c>
      <c r="F10" s="675" t="s">
        <v>251</v>
      </c>
      <c r="G10" s="675" t="s">
        <v>251</v>
      </c>
      <c r="H10" s="675" t="s">
        <v>251</v>
      </c>
      <c r="I10" s="675" t="s">
        <v>251</v>
      </c>
      <c r="J10" s="714"/>
    </row>
    <row r="11" ht="18" spans="1:10">
      <c r="A11" s="608">
        <v>5</v>
      </c>
      <c r="B11" s="672" t="s">
        <v>602</v>
      </c>
      <c r="C11" s="675" t="s">
        <v>251</v>
      </c>
      <c r="D11" s="675" t="s">
        <v>251</v>
      </c>
      <c r="E11" s="675" t="s">
        <v>251</v>
      </c>
      <c r="F11" s="675" t="s">
        <v>251</v>
      </c>
      <c r="G11" s="675" t="s">
        <v>251</v>
      </c>
      <c r="H11" s="675" t="s">
        <v>251</v>
      </c>
      <c r="I11" s="675" t="s">
        <v>251</v>
      </c>
      <c r="J11" s="714"/>
    </row>
    <row r="12" ht="91" customHeight="1" spans="1:10">
      <c r="A12" s="608">
        <v>7</v>
      </c>
      <c r="B12" s="676" t="s">
        <v>2941</v>
      </c>
      <c r="C12" s="712">
        <v>36.06</v>
      </c>
      <c r="D12" s="712">
        <v>36.06</v>
      </c>
      <c r="E12" s="712">
        <v>36.06</v>
      </c>
      <c r="F12" s="712">
        <v>36.06</v>
      </c>
      <c r="G12" s="675" t="s">
        <v>251</v>
      </c>
      <c r="H12" s="675" t="s">
        <v>251</v>
      </c>
      <c r="I12" s="675" t="s">
        <v>251</v>
      </c>
      <c r="J12" s="714"/>
    </row>
    <row r="13" ht="60" customHeight="1" spans="1:10">
      <c r="A13" s="608">
        <v>8</v>
      </c>
      <c r="B13" s="678" t="s">
        <v>2942</v>
      </c>
      <c r="C13" s="683" t="s">
        <v>251</v>
      </c>
      <c r="D13" s="683" t="s">
        <v>251</v>
      </c>
      <c r="E13" s="683" t="s">
        <v>251</v>
      </c>
      <c r="F13" s="683" t="s">
        <v>251</v>
      </c>
      <c r="G13" s="683" t="s">
        <v>251</v>
      </c>
      <c r="H13" s="683" t="s">
        <v>251</v>
      </c>
      <c r="I13" s="683" t="s">
        <v>251</v>
      </c>
      <c r="J13" s="714"/>
    </row>
    <row r="14" ht="23" customHeight="1" spans="1:10">
      <c r="A14" s="608">
        <v>9</v>
      </c>
      <c r="B14" s="676" t="s">
        <v>717</v>
      </c>
      <c r="C14" s="712">
        <v>38.44</v>
      </c>
      <c r="D14" s="712">
        <v>37.61</v>
      </c>
      <c r="E14" s="712">
        <v>37.61</v>
      </c>
      <c r="F14" s="712">
        <v>37.61</v>
      </c>
      <c r="G14" s="675" t="s">
        <v>251</v>
      </c>
      <c r="H14" s="675" t="s">
        <v>251</v>
      </c>
      <c r="I14" s="675" t="s">
        <v>251</v>
      </c>
      <c r="J14" s="714"/>
    </row>
    <row r="15" ht="75" customHeight="1" spans="1:10">
      <c r="A15" s="608">
        <v>10</v>
      </c>
      <c r="B15" s="680" t="s">
        <v>2943</v>
      </c>
      <c r="C15" s="712">
        <v>38.44</v>
      </c>
      <c r="D15" s="712">
        <v>37.61</v>
      </c>
      <c r="E15" s="712">
        <v>37.61</v>
      </c>
      <c r="F15" s="712">
        <v>37.61</v>
      </c>
      <c r="G15" s="675" t="s">
        <v>251</v>
      </c>
      <c r="H15" s="675" t="s">
        <v>251</v>
      </c>
      <c r="I15" s="675" t="s">
        <v>251</v>
      </c>
      <c r="J15" s="714"/>
    </row>
    <row r="16" ht="25" customHeight="1" spans="1:10">
      <c r="A16" s="608">
        <v>11</v>
      </c>
      <c r="B16" s="681" t="s">
        <v>825</v>
      </c>
      <c r="C16" s="675" t="s">
        <v>251</v>
      </c>
      <c r="D16" s="675" t="s">
        <v>251</v>
      </c>
      <c r="E16" s="675" t="s">
        <v>251</v>
      </c>
      <c r="F16" s="675" t="s">
        <v>251</v>
      </c>
      <c r="G16" s="675" t="s">
        <v>251</v>
      </c>
      <c r="H16" s="675" t="s">
        <v>251</v>
      </c>
      <c r="I16" s="675" t="s">
        <v>251</v>
      </c>
      <c r="J16" s="714"/>
    </row>
    <row r="17" ht="25" customHeight="1" spans="1:10">
      <c r="A17" s="608">
        <v>12</v>
      </c>
      <c r="B17" s="681" t="s">
        <v>313</v>
      </c>
      <c r="C17" s="675" t="s">
        <v>251</v>
      </c>
      <c r="D17" s="675" t="s">
        <v>251</v>
      </c>
      <c r="E17" s="675" t="s">
        <v>251</v>
      </c>
      <c r="F17" s="675" t="s">
        <v>251</v>
      </c>
      <c r="G17" s="675" t="s">
        <v>251</v>
      </c>
      <c r="H17" s="675" t="s">
        <v>251</v>
      </c>
      <c r="I17" s="675" t="s">
        <v>251</v>
      </c>
      <c r="J17" s="714"/>
    </row>
    <row r="18" ht="25" customHeight="1" spans="1:10">
      <c r="A18" s="608">
        <v>13</v>
      </c>
      <c r="B18" s="681" t="s">
        <v>329</v>
      </c>
      <c r="C18" s="675" t="s">
        <v>251</v>
      </c>
      <c r="D18" s="675" t="s">
        <v>251</v>
      </c>
      <c r="E18" s="675" t="s">
        <v>251</v>
      </c>
      <c r="F18" s="675" t="s">
        <v>251</v>
      </c>
      <c r="G18" s="675" t="s">
        <v>251</v>
      </c>
      <c r="H18" s="675" t="s">
        <v>251</v>
      </c>
      <c r="I18" s="675" t="s">
        <v>251</v>
      </c>
      <c r="J18" s="714"/>
    </row>
    <row r="19" ht="25" customHeight="1" spans="1:10">
      <c r="A19" s="608">
        <v>14</v>
      </c>
      <c r="B19" s="687" t="s">
        <v>343</v>
      </c>
      <c r="C19" s="675" t="s">
        <v>251</v>
      </c>
      <c r="D19" s="675" t="s">
        <v>251</v>
      </c>
      <c r="E19" s="675" t="s">
        <v>251</v>
      </c>
      <c r="F19" s="675" t="s">
        <v>251</v>
      </c>
      <c r="G19" s="675" t="s">
        <v>251</v>
      </c>
      <c r="H19" s="675" t="s">
        <v>251</v>
      </c>
      <c r="I19" s="675" t="s">
        <v>251</v>
      </c>
      <c r="J19" s="714"/>
    </row>
    <row r="20" ht="18" customHeight="1" spans="1:10">
      <c r="A20" s="608">
        <v>15</v>
      </c>
      <c r="B20" s="687" t="s">
        <v>380</v>
      </c>
      <c r="C20" s="675" t="s">
        <v>251</v>
      </c>
      <c r="D20" s="675" t="s">
        <v>251</v>
      </c>
      <c r="E20" s="675" t="s">
        <v>251</v>
      </c>
      <c r="F20" s="675" t="s">
        <v>251</v>
      </c>
      <c r="G20" s="675" t="s">
        <v>251</v>
      </c>
      <c r="H20" s="675" t="s">
        <v>251</v>
      </c>
      <c r="I20" s="675" t="s">
        <v>251</v>
      </c>
      <c r="J20" s="714"/>
    </row>
    <row r="21" ht="19" customHeight="1" spans="1:10">
      <c r="A21" s="608">
        <v>16</v>
      </c>
      <c r="B21" s="687" t="s">
        <v>222</v>
      </c>
      <c r="C21" s="675" t="s">
        <v>251</v>
      </c>
      <c r="D21" s="675" t="s">
        <v>251</v>
      </c>
      <c r="E21" s="675" t="s">
        <v>251</v>
      </c>
      <c r="F21" s="675" t="s">
        <v>251</v>
      </c>
      <c r="G21" s="675" t="s">
        <v>251</v>
      </c>
      <c r="H21" s="675" t="s">
        <v>251</v>
      </c>
      <c r="I21" s="675" t="s">
        <v>251</v>
      </c>
      <c r="J21" s="714"/>
    </row>
    <row r="22" ht="19" customHeight="1" spans="1:10">
      <c r="A22" s="608">
        <v>17</v>
      </c>
      <c r="B22" s="687" t="s">
        <v>396</v>
      </c>
      <c r="C22" s="675" t="s">
        <v>251</v>
      </c>
      <c r="D22" s="675" t="s">
        <v>251</v>
      </c>
      <c r="E22" s="675" t="s">
        <v>251</v>
      </c>
      <c r="F22" s="675" t="s">
        <v>251</v>
      </c>
      <c r="G22" s="675" t="s">
        <v>251</v>
      </c>
      <c r="H22" s="675" t="s">
        <v>251</v>
      </c>
      <c r="I22" s="675" t="s">
        <v>251</v>
      </c>
      <c r="J22" s="714"/>
    </row>
    <row r="23" ht="23" customHeight="1" spans="1:10">
      <c r="A23" s="608">
        <v>18</v>
      </c>
      <c r="B23" s="687" t="s">
        <v>321</v>
      </c>
      <c r="C23" s="675" t="s">
        <v>251</v>
      </c>
      <c r="D23" s="675" t="s">
        <v>251</v>
      </c>
      <c r="E23" s="675" t="s">
        <v>251</v>
      </c>
      <c r="F23" s="675" t="s">
        <v>251</v>
      </c>
      <c r="G23" s="675" t="s">
        <v>251</v>
      </c>
      <c r="H23" s="675" t="s">
        <v>251</v>
      </c>
      <c r="I23" s="675" t="s">
        <v>251</v>
      </c>
      <c r="J23" s="714"/>
    </row>
    <row r="24" ht="26" customHeight="1" spans="1:10">
      <c r="A24" s="692" t="s">
        <v>2944</v>
      </c>
      <c r="B24" s="693"/>
      <c r="C24" s="693"/>
      <c r="D24" s="693"/>
      <c r="E24" s="693"/>
      <c r="F24" s="693"/>
      <c r="G24" s="693"/>
      <c r="H24" s="693"/>
      <c r="I24" s="693"/>
      <c r="J24" s="624"/>
    </row>
    <row r="25" spans="1:10">
      <c r="A25" s="694" t="s">
        <v>2945</v>
      </c>
      <c r="B25" s="695"/>
      <c r="C25" s="695"/>
      <c r="D25" s="695"/>
      <c r="E25" s="695"/>
      <c r="F25" s="695"/>
      <c r="G25" s="695"/>
      <c r="H25" s="695"/>
      <c r="I25" s="695"/>
      <c r="J25" s="624"/>
    </row>
    <row r="26" ht="37" customHeight="1" spans="1:10">
      <c r="A26" s="696" t="s">
        <v>2946</v>
      </c>
      <c r="B26" s="693"/>
      <c r="C26" s="693"/>
      <c r="D26" s="693"/>
      <c r="E26" s="693"/>
      <c r="F26" s="693"/>
      <c r="G26" s="693"/>
      <c r="H26" s="693"/>
      <c r="I26" s="693"/>
      <c r="J26" s="624"/>
    </row>
    <row r="27" spans="1:10">
      <c r="A27" s="697" t="s">
        <v>2947</v>
      </c>
      <c r="B27" s="698"/>
      <c r="C27" s="698"/>
      <c r="D27" s="698"/>
      <c r="E27" s="698"/>
      <c r="F27" s="698"/>
      <c r="G27" s="698"/>
      <c r="H27" s="698"/>
      <c r="I27" s="698"/>
      <c r="J27" s="624"/>
    </row>
    <row r="28" ht="16.5" spans="1:10">
      <c r="A28" s="699" t="s">
        <v>2948</v>
      </c>
      <c r="B28" s="699"/>
      <c r="C28" s="699"/>
      <c r="D28" s="699"/>
      <c r="E28" s="699"/>
      <c r="F28" s="699"/>
      <c r="G28" s="699"/>
      <c r="H28" s="699"/>
      <c r="I28" s="699"/>
      <c r="J28" s="624"/>
    </row>
    <row r="29" ht="15" spans="1:10">
      <c r="A29" s="700" t="s">
        <v>2949</v>
      </c>
      <c r="B29" s="700"/>
      <c r="C29" s="700"/>
      <c r="D29" s="700"/>
      <c r="E29" s="646"/>
      <c r="F29" s="646"/>
      <c r="G29" s="624"/>
      <c r="H29" s="624"/>
      <c r="I29" s="624"/>
      <c r="J29" s="624"/>
    </row>
    <row r="30" ht="16.5" spans="1:10">
      <c r="A30" s="646" t="s">
        <v>2950</v>
      </c>
      <c r="B30" s="646"/>
      <c r="C30" s="646"/>
      <c r="D30" s="646"/>
      <c r="E30" s="646"/>
      <c r="F30" s="646"/>
      <c r="G30" s="624"/>
      <c r="H30" s="624"/>
      <c r="I30" s="624"/>
      <c r="J30" s="624"/>
    </row>
    <row r="31" ht="16.5" spans="1:10">
      <c r="A31" s="652" t="s">
        <v>2951</v>
      </c>
      <c r="B31" s="652"/>
      <c r="C31" s="652"/>
      <c r="D31" s="652"/>
      <c r="E31" s="646"/>
      <c r="F31" s="646"/>
      <c r="G31" s="624"/>
      <c r="H31" s="624"/>
      <c r="I31" s="624"/>
      <c r="J31" s="624"/>
    </row>
    <row r="32" ht="16.5" spans="1:10">
      <c r="A32" s="645" t="s">
        <v>2952</v>
      </c>
      <c r="B32" s="646"/>
      <c r="C32" s="646"/>
      <c r="D32" s="646"/>
      <c r="E32" s="646"/>
      <c r="F32" s="646"/>
      <c r="G32" s="624"/>
      <c r="H32" s="624"/>
      <c r="I32" s="624"/>
      <c r="J32" s="624"/>
    </row>
    <row r="33" ht="27" customHeight="1" spans="1:10">
      <c r="A33" s="647" t="s">
        <v>2953</v>
      </c>
      <c r="B33" s="647"/>
      <c r="C33" s="647"/>
      <c r="D33" s="647"/>
      <c r="E33" s="647"/>
      <c r="F33" s="647"/>
      <c r="G33" s="647"/>
      <c r="H33" s="647"/>
      <c r="I33" s="647"/>
      <c r="J33" s="647"/>
    </row>
    <row r="34" ht="15" spans="1:10">
      <c r="A34" s="648" t="s">
        <v>2954</v>
      </c>
      <c r="B34" s="648"/>
      <c r="C34" s="648"/>
      <c r="D34" s="648"/>
      <c r="E34" s="648"/>
      <c r="F34" s="648"/>
      <c r="G34" s="624"/>
      <c r="H34" s="624"/>
      <c r="I34" s="624"/>
      <c r="J34" s="624"/>
    </row>
    <row r="35" ht="16.5" spans="1:10">
      <c r="A35" s="645" t="s">
        <v>2955</v>
      </c>
      <c r="B35" s="646"/>
      <c r="C35" s="646"/>
      <c r="D35" s="646"/>
      <c r="E35" s="646"/>
      <c r="F35" s="646"/>
      <c r="G35" s="624"/>
      <c r="H35" s="624"/>
      <c r="I35" s="624"/>
      <c r="J35" s="624"/>
    </row>
    <row r="36" ht="16.5" spans="1:10">
      <c r="A36" s="646" t="s">
        <v>2956</v>
      </c>
      <c r="B36" s="646"/>
      <c r="C36" s="646"/>
      <c r="D36" s="646"/>
      <c r="E36" s="646"/>
      <c r="F36" s="646"/>
      <c r="G36" s="624"/>
      <c r="H36" s="624"/>
      <c r="I36" s="624"/>
      <c r="J36" s="624"/>
    </row>
    <row r="37" ht="16.5" spans="1:10">
      <c r="A37" s="646" t="s">
        <v>2957</v>
      </c>
      <c r="B37" s="646"/>
      <c r="C37" s="646"/>
      <c r="D37" s="646"/>
      <c r="E37" s="646"/>
      <c r="F37" s="646"/>
      <c r="G37" s="624"/>
      <c r="H37" s="624"/>
      <c r="I37" s="624"/>
      <c r="J37" s="624"/>
    </row>
    <row r="38" ht="15" spans="1:10">
      <c r="A38" s="646" t="s">
        <v>2958</v>
      </c>
      <c r="B38" s="646"/>
      <c r="C38" s="646"/>
      <c r="D38" s="646"/>
      <c r="E38" s="646"/>
      <c r="F38" s="646"/>
      <c r="G38" s="624"/>
      <c r="H38" s="624"/>
      <c r="I38" s="624"/>
      <c r="J38" s="624"/>
    </row>
    <row r="39" ht="15" spans="1:10">
      <c r="A39" s="648" t="s">
        <v>2959</v>
      </c>
      <c r="B39" s="648"/>
      <c r="C39" s="648"/>
      <c r="D39" s="648"/>
      <c r="E39" s="648"/>
      <c r="F39" s="648"/>
      <c r="G39" s="624"/>
      <c r="H39" s="624"/>
      <c r="I39" s="624"/>
      <c r="J39" s="624"/>
    </row>
    <row r="40" ht="16.5" spans="1:10">
      <c r="A40" s="646" t="s">
        <v>2960</v>
      </c>
      <c r="B40" s="646"/>
      <c r="C40" s="646"/>
      <c r="D40" s="646"/>
      <c r="E40" s="646"/>
      <c r="F40" s="646"/>
      <c r="G40" s="624"/>
      <c r="H40" s="624"/>
      <c r="I40" s="624"/>
      <c r="J40" s="624"/>
    </row>
    <row r="41" ht="15" spans="1:10">
      <c r="A41" s="645" t="s">
        <v>2961</v>
      </c>
      <c r="B41" s="646"/>
      <c r="C41" s="646"/>
      <c r="D41" s="646"/>
      <c r="E41" s="646"/>
      <c r="F41" s="646"/>
      <c r="G41" s="624"/>
      <c r="H41" s="624"/>
      <c r="I41" s="624"/>
      <c r="J41" s="624"/>
    </row>
    <row r="42" ht="15" spans="1:10">
      <c r="A42" s="652" t="s">
        <v>2962</v>
      </c>
      <c r="B42" s="653"/>
      <c r="C42" s="653"/>
      <c r="D42" s="653"/>
      <c r="E42" s="653"/>
      <c r="F42" s="646"/>
      <c r="G42" s="624"/>
      <c r="H42" s="624"/>
      <c r="I42" s="624"/>
      <c r="J42" s="624"/>
    </row>
    <row r="43" ht="15" spans="1:10">
      <c r="A43" s="652" t="s">
        <v>2963</v>
      </c>
      <c r="B43" s="652"/>
      <c r="C43" s="652"/>
      <c r="D43" s="652"/>
      <c r="E43" s="652"/>
      <c r="F43" s="652"/>
      <c r="G43" s="624"/>
      <c r="H43" s="624"/>
      <c r="I43" s="624"/>
      <c r="J43" s="624"/>
    </row>
    <row r="44" spans="1:8">
      <c r="A44" s="654" t="s">
        <v>2727</v>
      </c>
      <c r="B44" s="655"/>
      <c r="C44" s="656"/>
      <c r="D44" s="656"/>
      <c r="E44" s="656"/>
      <c r="F44" s="656"/>
      <c r="G44" s="656"/>
      <c r="H44" s="655"/>
    </row>
    <row r="45" spans="1:8">
      <c r="A45" s="657" t="s">
        <v>2728</v>
      </c>
      <c r="B45" s="658"/>
      <c r="C45" s="659"/>
      <c r="D45" s="660"/>
      <c r="E45" s="660"/>
      <c r="F45" s="660"/>
      <c r="G45" s="660"/>
      <c r="H45" s="619"/>
    </row>
    <row r="46" spans="1:8">
      <c r="A46" s="661" t="s">
        <v>2729</v>
      </c>
      <c r="B46" s="658"/>
      <c r="C46" s="659"/>
      <c r="D46" s="659"/>
      <c r="E46" s="659"/>
      <c r="F46" s="659"/>
      <c r="G46" s="659"/>
      <c r="H46" s="619"/>
    </row>
    <row r="47" spans="1:8">
      <c r="A47" s="662" t="s">
        <v>2730</v>
      </c>
      <c r="B47" s="658"/>
      <c r="C47" s="660"/>
      <c r="D47" s="660"/>
      <c r="E47" s="660"/>
      <c r="F47" s="660"/>
      <c r="G47" s="660"/>
      <c r="H47" s="619"/>
    </row>
    <row r="48" spans="1:8">
      <c r="A48" s="662" t="s">
        <v>2731</v>
      </c>
      <c r="B48" s="658"/>
      <c r="C48" s="660"/>
      <c r="D48" s="660"/>
      <c r="E48" s="660"/>
      <c r="F48" s="660"/>
      <c r="G48" s="660"/>
      <c r="H48" s="619"/>
    </row>
    <row r="49" spans="1:8">
      <c r="A49" s="662" t="s">
        <v>2732</v>
      </c>
      <c r="B49" s="658"/>
      <c r="C49" s="659"/>
      <c r="D49" s="659"/>
      <c r="E49" s="659"/>
      <c r="F49" s="660"/>
      <c r="G49" s="660"/>
      <c r="H49" s="619"/>
    </row>
    <row r="50" spans="1:8">
      <c r="A50" s="662" t="s">
        <v>2733</v>
      </c>
      <c r="B50" s="658"/>
      <c r="C50" s="659"/>
      <c r="D50" s="659"/>
      <c r="E50" s="659"/>
      <c r="F50" s="660"/>
      <c r="G50" s="660"/>
      <c r="H50" s="619"/>
    </row>
    <row r="51" spans="1:8">
      <c r="A51" s="662" t="s">
        <v>2734</v>
      </c>
      <c r="B51" s="658"/>
      <c r="C51" s="659"/>
      <c r="D51" s="659"/>
      <c r="E51" s="659"/>
      <c r="F51" s="660"/>
      <c r="G51" s="660"/>
      <c r="H51" s="619"/>
    </row>
    <row r="52" spans="1:8">
      <c r="A52" s="616" t="s">
        <v>2735</v>
      </c>
      <c r="B52" s="617"/>
      <c r="C52" s="618"/>
      <c r="D52" s="618"/>
      <c r="E52" s="618"/>
      <c r="F52" s="618"/>
      <c r="G52" s="618"/>
      <c r="H52" s="619"/>
    </row>
    <row r="53" spans="1:8">
      <c r="A53" s="620" t="s">
        <v>2964</v>
      </c>
      <c r="B53" s="621"/>
      <c r="C53" s="622"/>
      <c r="D53" s="622"/>
      <c r="E53" s="622"/>
      <c r="F53" s="622"/>
      <c r="G53" s="622"/>
      <c r="H53" s="621"/>
    </row>
    <row r="54" spans="1:1">
      <c r="A54" t="s">
        <v>2965</v>
      </c>
    </row>
  </sheetData>
  <mergeCells count="12">
    <mergeCell ref="A1:J1"/>
    <mergeCell ref="A2:J2"/>
    <mergeCell ref="A4:F4"/>
    <mergeCell ref="A24:I24"/>
    <mergeCell ref="A25:I25"/>
    <mergeCell ref="A26:I26"/>
    <mergeCell ref="A27:I27"/>
    <mergeCell ref="A28:I28"/>
    <mergeCell ref="A33:J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O12" sqref="O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597"/>
      <c r="B3" s="598" t="s">
        <v>2664</v>
      </c>
      <c r="C3" s="598"/>
      <c r="D3" s="598"/>
      <c r="E3" s="598"/>
      <c r="F3" s="598"/>
      <c r="G3" s="598"/>
      <c r="H3" s="598"/>
      <c r="I3" s="598"/>
      <c r="J3" s="598"/>
    </row>
    <row r="4" ht="33.75" spans="1:10">
      <c r="A4" s="599" t="s">
        <v>2966</v>
      </c>
      <c r="B4" s="600"/>
      <c r="C4" s="600"/>
      <c r="D4" s="600"/>
      <c r="E4" s="600"/>
      <c r="F4" s="600"/>
      <c r="G4" s="600"/>
      <c r="H4" s="601" t="s">
        <v>99</v>
      </c>
      <c r="I4" s="602"/>
      <c r="J4" s="701"/>
    </row>
    <row r="5" ht="16.5" spans="1:10">
      <c r="A5" s="603" t="s">
        <v>729</v>
      </c>
      <c r="B5" s="604" t="s">
        <v>2629</v>
      </c>
      <c r="C5" s="605" t="s">
        <v>2630</v>
      </c>
      <c r="D5" s="605" t="s">
        <v>2938</v>
      </c>
      <c r="E5" s="605" t="s">
        <v>2967</v>
      </c>
      <c r="F5" s="605" t="s">
        <v>2968</v>
      </c>
      <c r="G5" s="606" t="s">
        <v>2634</v>
      </c>
      <c r="H5" s="606" t="s">
        <v>2635</v>
      </c>
      <c r="I5" s="606" t="s">
        <v>2052</v>
      </c>
      <c r="J5" s="624"/>
    </row>
    <row r="6" ht="20.25" spans="1:10">
      <c r="A6" s="608">
        <v>1</v>
      </c>
      <c r="B6" s="609" t="s">
        <v>860</v>
      </c>
      <c r="C6" s="669">
        <v>49.93</v>
      </c>
      <c r="D6" s="669">
        <v>49.91</v>
      </c>
      <c r="E6" s="669">
        <v>49.57</v>
      </c>
      <c r="F6" s="669">
        <v>49.18</v>
      </c>
      <c r="G6" s="670" t="s">
        <v>251</v>
      </c>
      <c r="H6" s="670" t="s">
        <v>251</v>
      </c>
      <c r="I6" s="670" t="s">
        <v>251</v>
      </c>
      <c r="J6" s="624"/>
    </row>
    <row r="7" ht="20.25" spans="1:10">
      <c r="A7" s="608">
        <v>2</v>
      </c>
      <c r="B7" s="609" t="s">
        <v>248</v>
      </c>
      <c r="C7" s="669">
        <v>50.85</v>
      </c>
      <c r="D7" s="669">
        <v>51.07</v>
      </c>
      <c r="E7" s="669">
        <v>49.57</v>
      </c>
      <c r="F7" s="669">
        <v>49.18</v>
      </c>
      <c r="G7" s="670" t="s">
        <v>251</v>
      </c>
      <c r="H7" s="670" t="s">
        <v>251</v>
      </c>
      <c r="I7" s="670" t="s">
        <v>251</v>
      </c>
      <c r="J7" s="624"/>
    </row>
    <row r="8" ht="20.25" spans="1:10">
      <c r="A8" s="608">
        <v>3</v>
      </c>
      <c r="B8" s="671" t="s">
        <v>228</v>
      </c>
      <c r="C8" s="669">
        <v>51.72</v>
      </c>
      <c r="D8" s="669">
        <v>51.07</v>
      </c>
      <c r="E8" s="669">
        <v>50.57</v>
      </c>
      <c r="F8" s="669">
        <v>51.92</v>
      </c>
      <c r="G8" s="670" t="s">
        <v>251</v>
      </c>
      <c r="H8" s="670" t="s">
        <v>251</v>
      </c>
      <c r="I8" s="670" t="s">
        <v>251</v>
      </c>
      <c r="J8" s="624"/>
    </row>
    <row r="9" ht="20.25" spans="1:10">
      <c r="A9" s="608">
        <v>4</v>
      </c>
      <c r="B9" s="672" t="s">
        <v>229</v>
      </c>
      <c r="C9" s="669">
        <v>51.72</v>
      </c>
      <c r="D9" s="669">
        <v>51.07</v>
      </c>
      <c r="E9" s="669">
        <v>50.57</v>
      </c>
      <c r="F9" s="669">
        <v>51.92</v>
      </c>
      <c r="G9" s="670" t="s">
        <v>251</v>
      </c>
      <c r="H9" s="670" t="s">
        <v>251</v>
      </c>
      <c r="I9" s="670" t="s">
        <v>251</v>
      </c>
      <c r="J9" s="624"/>
    </row>
    <row r="10" ht="20.25" spans="1:10">
      <c r="A10" s="608">
        <v>6</v>
      </c>
      <c r="B10" s="673" t="s">
        <v>622</v>
      </c>
      <c r="C10" s="674">
        <v>51.07</v>
      </c>
      <c r="D10" s="674">
        <v>52.72</v>
      </c>
      <c r="E10" s="674">
        <v>52.2</v>
      </c>
      <c r="F10" s="674">
        <v>51.23</v>
      </c>
      <c r="G10" s="670" t="s">
        <v>251</v>
      </c>
      <c r="H10" s="670" t="s">
        <v>251</v>
      </c>
      <c r="I10" s="670" t="s">
        <v>251</v>
      </c>
      <c r="J10" s="624"/>
    </row>
    <row r="11" ht="18" spans="1:10">
      <c r="A11" s="608">
        <v>5</v>
      </c>
      <c r="B11" s="672" t="s">
        <v>602</v>
      </c>
      <c r="C11" s="675" t="s">
        <v>251</v>
      </c>
      <c r="D11" s="675" t="s">
        <v>251</v>
      </c>
      <c r="E11" s="675" t="s">
        <v>251</v>
      </c>
      <c r="F11" s="675" t="s">
        <v>251</v>
      </c>
      <c r="G11" s="675" t="s">
        <v>251</v>
      </c>
      <c r="H11" s="675" t="s">
        <v>251</v>
      </c>
      <c r="I11" s="675" t="s">
        <v>251</v>
      </c>
      <c r="J11" s="624"/>
    </row>
    <row r="12" ht="47" customHeight="1" spans="1:10">
      <c r="A12" s="608">
        <v>7</v>
      </c>
      <c r="B12" s="676" t="s">
        <v>2969</v>
      </c>
      <c r="C12" s="677">
        <v>40.11</v>
      </c>
      <c r="D12" s="677">
        <v>39.51</v>
      </c>
      <c r="E12" s="677">
        <v>39.05</v>
      </c>
      <c r="F12" s="677">
        <v>38.77</v>
      </c>
      <c r="G12" s="677">
        <v>38.54</v>
      </c>
      <c r="H12" s="677">
        <v>38.3</v>
      </c>
      <c r="I12" s="677">
        <v>38.49</v>
      </c>
      <c r="J12" s="624"/>
    </row>
    <row r="13" ht="18" spans="1:10">
      <c r="A13" s="608">
        <v>8</v>
      </c>
      <c r="B13" s="678" t="s">
        <v>2942</v>
      </c>
      <c r="C13" s="679">
        <v>48.5</v>
      </c>
      <c r="D13" s="679">
        <v>48.5</v>
      </c>
      <c r="E13" s="679">
        <v>48.5</v>
      </c>
      <c r="F13" s="679">
        <v>48.5</v>
      </c>
      <c r="G13" s="679">
        <v>48.5</v>
      </c>
      <c r="H13" s="679">
        <v>48.5</v>
      </c>
      <c r="I13" s="679">
        <v>48.5</v>
      </c>
      <c r="J13" s="624"/>
    </row>
    <row r="14" ht="42.75" spans="1:10">
      <c r="A14" s="608">
        <v>9</v>
      </c>
      <c r="B14" s="676" t="s">
        <v>2970</v>
      </c>
      <c r="C14" s="677">
        <v>45.7</v>
      </c>
      <c r="D14" s="677">
        <v>44.94</v>
      </c>
      <c r="E14" s="677">
        <v>44.95</v>
      </c>
      <c r="F14" s="677">
        <v>45.92</v>
      </c>
      <c r="G14" s="677">
        <v>45.52</v>
      </c>
      <c r="H14" s="677">
        <v>44.31</v>
      </c>
      <c r="I14" s="677">
        <v>44.32</v>
      </c>
      <c r="J14" s="624"/>
    </row>
    <row r="15" ht="43" customHeight="1" spans="1:10">
      <c r="A15" s="608">
        <v>10</v>
      </c>
      <c r="B15" s="680" t="s">
        <v>2971</v>
      </c>
      <c r="C15" s="677">
        <v>48.47</v>
      </c>
      <c r="D15" s="677">
        <v>47.39</v>
      </c>
      <c r="E15" s="677">
        <v>44.74</v>
      </c>
      <c r="F15" s="677">
        <v>43.94</v>
      </c>
      <c r="G15" s="677">
        <v>42.4</v>
      </c>
      <c r="H15" s="677">
        <v>41.49</v>
      </c>
      <c r="I15" s="677">
        <v>41.2</v>
      </c>
      <c r="J15" s="624"/>
    </row>
    <row r="16" ht="18" spans="1:10">
      <c r="A16" s="608">
        <v>11</v>
      </c>
      <c r="B16" s="681" t="s">
        <v>825</v>
      </c>
      <c r="C16" s="682">
        <v>31.5</v>
      </c>
      <c r="D16" s="682">
        <v>31</v>
      </c>
      <c r="E16" s="682">
        <v>30.5</v>
      </c>
      <c r="F16" s="682">
        <v>30.5</v>
      </c>
      <c r="G16" s="682">
        <v>28.5</v>
      </c>
      <c r="H16" s="682">
        <v>28</v>
      </c>
      <c r="I16" s="682">
        <v>27.5</v>
      </c>
      <c r="J16" s="624"/>
    </row>
    <row r="17" ht="18" spans="1:10">
      <c r="A17" s="608">
        <v>12</v>
      </c>
      <c r="B17" s="681" t="s">
        <v>313</v>
      </c>
      <c r="C17" s="683">
        <v>31.16</v>
      </c>
      <c r="D17" s="684">
        <v>29.16</v>
      </c>
      <c r="E17" s="684">
        <v>27.96</v>
      </c>
      <c r="F17" s="684">
        <v>27.96</v>
      </c>
      <c r="G17" s="684">
        <v>27.96</v>
      </c>
      <c r="H17" s="685">
        <v>27.96</v>
      </c>
      <c r="I17" s="685">
        <v>27.96</v>
      </c>
      <c r="J17" s="624"/>
    </row>
    <row r="18" ht="18" spans="1:10">
      <c r="A18" s="608">
        <v>13</v>
      </c>
      <c r="B18" s="681" t="s">
        <v>329</v>
      </c>
      <c r="C18" s="686">
        <v>22.14</v>
      </c>
      <c r="D18" s="686">
        <v>19.93</v>
      </c>
      <c r="E18" s="686">
        <v>19.14</v>
      </c>
      <c r="F18" s="686">
        <v>19.14</v>
      </c>
      <c r="G18" s="686">
        <v>19.14</v>
      </c>
      <c r="H18" s="686">
        <v>19.02</v>
      </c>
      <c r="I18" s="686">
        <v>18.88</v>
      </c>
      <c r="J18" s="624"/>
    </row>
    <row r="19" ht="18" spans="1:10">
      <c r="A19" s="608">
        <v>14</v>
      </c>
      <c r="B19" s="687" t="s">
        <v>343</v>
      </c>
      <c r="C19" s="683">
        <v>31.33</v>
      </c>
      <c r="D19" s="684">
        <v>29.32</v>
      </c>
      <c r="E19" s="684">
        <v>26.3</v>
      </c>
      <c r="F19" s="684">
        <v>26.19</v>
      </c>
      <c r="G19" s="684">
        <v>25.84</v>
      </c>
      <c r="H19" s="685">
        <v>25.83</v>
      </c>
      <c r="I19" s="685">
        <v>25.83</v>
      </c>
      <c r="J19" s="624"/>
    </row>
    <row r="20" ht="18" spans="1:10">
      <c r="A20" s="608">
        <v>15</v>
      </c>
      <c r="B20" s="687" t="s">
        <v>380</v>
      </c>
      <c r="C20" s="682">
        <v>35.5</v>
      </c>
      <c r="D20" s="682">
        <v>35</v>
      </c>
      <c r="E20" s="682">
        <v>34.5</v>
      </c>
      <c r="F20" s="682">
        <v>34.5</v>
      </c>
      <c r="G20" s="682">
        <v>34</v>
      </c>
      <c r="H20" s="682">
        <v>34</v>
      </c>
      <c r="I20" s="682">
        <v>34</v>
      </c>
      <c r="J20" s="624"/>
    </row>
    <row r="21" ht="18" spans="1:10">
      <c r="A21" s="608">
        <v>16</v>
      </c>
      <c r="B21" s="687" t="s">
        <v>222</v>
      </c>
      <c r="C21" s="688">
        <v>31</v>
      </c>
      <c r="D21" s="689">
        <v>25</v>
      </c>
      <c r="E21" s="689">
        <v>24</v>
      </c>
      <c r="F21" s="689">
        <v>24</v>
      </c>
      <c r="G21" s="690" t="s">
        <v>251</v>
      </c>
      <c r="H21" s="690" t="s">
        <v>251</v>
      </c>
      <c r="I21" s="690" t="s">
        <v>251</v>
      </c>
      <c r="J21" s="624"/>
    </row>
    <row r="22" ht="18" spans="1:10">
      <c r="A22" s="608">
        <v>17</v>
      </c>
      <c r="B22" s="687" t="s">
        <v>396</v>
      </c>
      <c r="C22" s="691">
        <v>34</v>
      </c>
      <c r="D22" s="691">
        <v>33.5</v>
      </c>
      <c r="E22" s="691">
        <v>31</v>
      </c>
      <c r="F22" s="691">
        <v>30.5</v>
      </c>
      <c r="G22" s="691">
        <v>29</v>
      </c>
      <c r="H22" s="691">
        <v>29</v>
      </c>
      <c r="I22" s="691">
        <v>29</v>
      </c>
      <c r="J22" s="624"/>
    </row>
    <row r="23" ht="18" spans="1:10">
      <c r="A23" s="608">
        <v>18</v>
      </c>
      <c r="B23" s="687" t="s">
        <v>321</v>
      </c>
      <c r="C23" s="683">
        <v>37.17</v>
      </c>
      <c r="D23" s="684">
        <v>35.12</v>
      </c>
      <c r="E23" s="684">
        <v>33.56</v>
      </c>
      <c r="F23" s="684">
        <v>31.58</v>
      </c>
      <c r="G23" s="684">
        <v>31.16</v>
      </c>
      <c r="H23" s="685">
        <v>30.32</v>
      </c>
      <c r="I23" s="685">
        <v>30.04</v>
      </c>
      <c r="J23" s="624"/>
    </row>
    <row r="24" ht="36" customHeight="1" spans="1:10">
      <c r="A24" s="692" t="s">
        <v>2944</v>
      </c>
      <c r="B24" s="693"/>
      <c r="C24" s="693"/>
      <c r="D24" s="693"/>
      <c r="E24" s="693"/>
      <c r="F24" s="693"/>
      <c r="G24" s="693"/>
      <c r="H24" s="693"/>
      <c r="I24" s="693"/>
      <c r="J24" s="624"/>
    </row>
    <row r="25" spans="1:10">
      <c r="A25" s="694" t="s">
        <v>2945</v>
      </c>
      <c r="B25" s="695"/>
      <c r="C25" s="695"/>
      <c r="D25" s="695"/>
      <c r="E25" s="695"/>
      <c r="F25" s="695"/>
      <c r="G25" s="695"/>
      <c r="H25" s="695"/>
      <c r="I25" s="695"/>
      <c r="J25" s="624"/>
    </row>
    <row r="26" ht="36" customHeight="1" spans="1:10">
      <c r="A26" s="696" t="s">
        <v>2946</v>
      </c>
      <c r="B26" s="693"/>
      <c r="C26" s="693"/>
      <c r="D26" s="693"/>
      <c r="E26" s="693"/>
      <c r="F26" s="693"/>
      <c r="G26" s="693"/>
      <c r="H26" s="693"/>
      <c r="I26" s="693"/>
      <c r="J26" s="624"/>
    </row>
    <row r="27" spans="1:10">
      <c r="A27" s="697" t="s">
        <v>2947</v>
      </c>
      <c r="B27" s="698"/>
      <c r="C27" s="698"/>
      <c r="D27" s="698"/>
      <c r="E27" s="698"/>
      <c r="F27" s="698"/>
      <c r="G27" s="698"/>
      <c r="H27" s="698"/>
      <c r="I27" s="698"/>
      <c r="J27" s="624"/>
    </row>
    <row r="28" ht="18" customHeight="1" spans="1:10">
      <c r="A28" s="699" t="s">
        <v>2972</v>
      </c>
      <c r="B28" s="699"/>
      <c r="C28" s="699"/>
      <c r="D28" s="699"/>
      <c r="E28" s="699"/>
      <c r="F28" s="699"/>
      <c r="G28" s="699"/>
      <c r="H28" s="699"/>
      <c r="I28" s="699"/>
      <c r="J28" s="624"/>
    </row>
    <row r="29" ht="15" spans="1:10">
      <c r="A29" s="700" t="s">
        <v>2949</v>
      </c>
      <c r="B29" s="700"/>
      <c r="C29" s="700"/>
      <c r="D29" s="700"/>
      <c r="E29" s="646"/>
      <c r="F29" s="646"/>
      <c r="G29" s="624"/>
      <c r="H29" s="624"/>
      <c r="I29" s="624"/>
      <c r="J29" s="624"/>
    </row>
    <row r="30" ht="16.5" spans="1:10">
      <c r="A30" s="646" t="s">
        <v>2950</v>
      </c>
      <c r="B30" s="646"/>
      <c r="C30" s="646"/>
      <c r="D30" s="646"/>
      <c r="E30" s="646"/>
      <c r="F30" s="646"/>
      <c r="G30" s="624"/>
      <c r="H30" s="624"/>
      <c r="I30" s="624"/>
      <c r="J30" s="624"/>
    </row>
    <row r="31" ht="16.5" spans="1:10">
      <c r="A31" s="652" t="s">
        <v>2951</v>
      </c>
      <c r="B31" s="652"/>
      <c r="C31" s="652"/>
      <c r="D31" s="652"/>
      <c r="E31" s="646"/>
      <c r="F31" s="646"/>
      <c r="G31" s="624"/>
      <c r="H31" s="624"/>
      <c r="I31" s="624"/>
      <c r="J31" s="624"/>
    </row>
    <row r="32" ht="16.5" spans="1:10">
      <c r="A32" s="645" t="s">
        <v>2952</v>
      </c>
      <c r="B32" s="646"/>
      <c r="C32" s="646"/>
      <c r="D32" s="646"/>
      <c r="E32" s="646"/>
      <c r="F32" s="646"/>
      <c r="G32" s="624"/>
      <c r="H32" s="624"/>
      <c r="I32" s="624"/>
      <c r="J32" s="624"/>
    </row>
    <row r="33" ht="33" customHeight="1" spans="1:10">
      <c r="A33" s="647" t="s">
        <v>2973</v>
      </c>
      <c r="B33" s="647"/>
      <c r="C33" s="647"/>
      <c r="D33" s="647"/>
      <c r="E33" s="647"/>
      <c r="F33" s="647"/>
      <c r="G33" s="624"/>
      <c r="H33" s="624"/>
      <c r="I33" s="624"/>
      <c r="J33" s="624"/>
    </row>
    <row r="34" ht="51" customHeight="1" spans="1:10">
      <c r="A34" s="648" t="s">
        <v>2954</v>
      </c>
      <c r="B34" s="648"/>
      <c r="C34" s="648"/>
      <c r="D34" s="648"/>
      <c r="E34" s="648"/>
      <c r="F34" s="648"/>
      <c r="G34" s="624"/>
      <c r="H34" s="624"/>
      <c r="I34" s="624"/>
      <c r="J34" s="624"/>
    </row>
    <row r="35" ht="16.5" spans="1:10">
      <c r="A35" s="645" t="s">
        <v>2955</v>
      </c>
      <c r="B35" s="646"/>
      <c r="C35" s="646"/>
      <c r="D35" s="646"/>
      <c r="E35" s="646"/>
      <c r="F35" s="646"/>
      <c r="G35" s="624"/>
      <c r="H35" s="624"/>
      <c r="I35" s="624"/>
      <c r="J35" s="624"/>
    </row>
    <row r="36" ht="16.5" spans="1:10">
      <c r="A36" s="646" t="s">
        <v>2956</v>
      </c>
      <c r="B36" s="646"/>
      <c r="C36" s="646"/>
      <c r="D36" s="646"/>
      <c r="E36" s="646"/>
      <c r="F36" s="646"/>
      <c r="G36" s="624"/>
      <c r="H36" s="624"/>
      <c r="I36" s="624"/>
      <c r="J36" s="624"/>
    </row>
    <row r="37" ht="16.5" spans="1:10">
      <c r="A37" s="646" t="s">
        <v>2957</v>
      </c>
      <c r="B37" s="646"/>
      <c r="C37" s="646"/>
      <c r="D37" s="646"/>
      <c r="E37" s="646"/>
      <c r="F37" s="646"/>
      <c r="G37" s="624"/>
      <c r="H37" s="624"/>
      <c r="I37" s="624"/>
      <c r="J37" s="624"/>
    </row>
    <row r="38" ht="15" spans="1:10">
      <c r="A38" s="646" t="s">
        <v>2958</v>
      </c>
      <c r="B38" s="646"/>
      <c r="C38" s="646"/>
      <c r="D38" s="646"/>
      <c r="E38" s="646"/>
      <c r="F38" s="646"/>
      <c r="G38" s="624"/>
      <c r="H38" s="624"/>
      <c r="I38" s="624"/>
      <c r="J38" s="624"/>
    </row>
    <row r="39" ht="54" customHeight="1" spans="1:10">
      <c r="A39" s="648" t="s">
        <v>2959</v>
      </c>
      <c r="B39" s="648"/>
      <c r="C39" s="648"/>
      <c r="D39" s="648"/>
      <c r="E39" s="648"/>
      <c r="F39" s="648"/>
      <c r="G39" s="624"/>
      <c r="H39" s="624"/>
      <c r="I39" s="624"/>
      <c r="J39" s="624"/>
    </row>
    <row r="40" ht="16.5" spans="1:10">
      <c r="A40" s="646" t="s">
        <v>2960</v>
      </c>
      <c r="B40" s="646"/>
      <c r="C40" s="646"/>
      <c r="D40" s="646"/>
      <c r="E40" s="646"/>
      <c r="F40" s="646"/>
      <c r="G40" s="624"/>
      <c r="H40" s="624"/>
      <c r="I40" s="624"/>
      <c r="J40" s="624"/>
    </row>
    <row r="41" ht="15" spans="1:10">
      <c r="A41" s="645" t="s">
        <v>2961</v>
      </c>
      <c r="B41" s="646"/>
      <c r="C41" s="646"/>
      <c r="D41" s="646"/>
      <c r="E41" s="646"/>
      <c r="F41" s="646"/>
      <c r="G41" s="624"/>
      <c r="H41" s="624"/>
      <c r="I41" s="624"/>
      <c r="J41" s="624"/>
    </row>
    <row r="42" ht="15" spans="1:10">
      <c r="A42" s="652" t="s">
        <v>2962</v>
      </c>
      <c r="B42" s="653"/>
      <c r="C42" s="653"/>
      <c r="D42" s="653"/>
      <c r="E42" s="653"/>
      <c r="F42" s="646"/>
      <c r="G42" s="624"/>
      <c r="H42" s="624"/>
      <c r="I42" s="624"/>
      <c r="J42" s="624"/>
    </row>
    <row r="43" ht="15" spans="1:10">
      <c r="A43" s="652" t="s">
        <v>2963</v>
      </c>
      <c r="B43" s="652"/>
      <c r="C43" s="652"/>
      <c r="D43" s="652"/>
      <c r="E43" s="652"/>
      <c r="F43" s="652"/>
      <c r="G43" s="624"/>
      <c r="H43" s="624"/>
      <c r="I43" s="624"/>
      <c r="J43" s="624"/>
    </row>
    <row r="44" spans="1:8">
      <c r="A44" s="654" t="s">
        <v>2727</v>
      </c>
      <c r="B44" s="655"/>
      <c r="C44" s="656"/>
      <c r="D44" s="656"/>
      <c r="E44" s="656"/>
      <c r="F44" s="656"/>
      <c r="G44" s="656"/>
      <c r="H44" s="655"/>
    </row>
    <row r="45" spans="1:8">
      <c r="A45" s="657" t="s">
        <v>2728</v>
      </c>
      <c r="B45" s="658"/>
      <c r="C45" s="659"/>
      <c r="D45" s="660"/>
      <c r="E45" s="660"/>
      <c r="F45" s="660"/>
      <c r="G45" s="660"/>
      <c r="H45" s="619"/>
    </row>
    <row r="46" spans="1:8">
      <c r="A46" s="661" t="s">
        <v>2729</v>
      </c>
      <c r="B46" s="658"/>
      <c r="C46" s="659"/>
      <c r="D46" s="659"/>
      <c r="E46" s="659"/>
      <c r="F46" s="659"/>
      <c r="G46" s="659"/>
      <c r="H46" s="619"/>
    </row>
    <row r="47" spans="1:8">
      <c r="A47" s="662" t="s">
        <v>2730</v>
      </c>
      <c r="B47" s="658"/>
      <c r="C47" s="660"/>
      <c r="D47" s="660"/>
      <c r="E47" s="660"/>
      <c r="F47" s="660"/>
      <c r="G47" s="660"/>
      <c r="H47" s="619"/>
    </row>
    <row r="48" spans="1:8">
      <c r="A48" s="662" t="s">
        <v>2731</v>
      </c>
      <c r="B48" s="658"/>
      <c r="C48" s="660"/>
      <c r="D48" s="660"/>
      <c r="E48" s="660"/>
      <c r="F48" s="660"/>
      <c r="G48" s="660"/>
      <c r="H48" s="619"/>
    </row>
    <row r="49" spans="1:8">
      <c r="A49" s="662" t="s">
        <v>2732</v>
      </c>
      <c r="B49" s="658"/>
      <c r="C49" s="659"/>
      <c r="D49" s="659"/>
      <c r="E49" s="659"/>
      <c r="F49" s="660"/>
      <c r="G49" s="660"/>
      <c r="H49" s="619"/>
    </row>
    <row r="50" spans="1:8">
      <c r="A50" s="662" t="s">
        <v>2733</v>
      </c>
      <c r="B50" s="658"/>
      <c r="C50" s="659"/>
      <c r="D50" s="659"/>
      <c r="E50" s="659"/>
      <c r="F50" s="660"/>
      <c r="G50" s="660"/>
      <c r="H50" s="619"/>
    </row>
    <row r="51" spans="1:8">
      <c r="A51" s="662" t="s">
        <v>2734</v>
      </c>
      <c r="B51" s="658"/>
      <c r="C51" s="659"/>
      <c r="D51" s="659"/>
      <c r="E51" s="659"/>
      <c r="F51" s="660"/>
      <c r="G51" s="660"/>
      <c r="H51" s="619"/>
    </row>
    <row r="52" spans="1:8">
      <c r="A52" s="616" t="s">
        <v>2735</v>
      </c>
      <c r="B52" s="617"/>
      <c r="C52" s="618"/>
      <c r="D52" s="618"/>
      <c r="E52" s="618"/>
      <c r="F52" s="618"/>
      <c r="G52" s="618"/>
      <c r="H52" s="619"/>
    </row>
    <row r="53" spans="1:8">
      <c r="A53" s="620" t="s">
        <v>2964</v>
      </c>
      <c r="B53" s="621"/>
      <c r="C53" s="622"/>
      <c r="D53" s="622"/>
      <c r="E53" s="622"/>
      <c r="F53" s="622"/>
      <c r="G53" s="622"/>
      <c r="H53" s="621"/>
    </row>
    <row r="54" spans="1:1">
      <c r="A54" t="s">
        <v>2965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37" workbookViewId="0">
      <selection activeCell="I69" sqref="I6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6" t="s">
        <v>95</v>
      </c>
      <c r="B1" s="596"/>
      <c r="C1" s="596"/>
      <c r="D1" s="596"/>
      <c r="E1" s="596"/>
      <c r="F1" s="596"/>
      <c r="G1" s="596"/>
      <c r="H1" s="596"/>
      <c r="I1" s="596"/>
      <c r="J1" s="596"/>
    </row>
    <row r="2" ht="18.75" spans="1:10">
      <c r="A2" s="32" t="s">
        <v>216</v>
      </c>
      <c r="B2" s="32"/>
      <c r="C2" s="32"/>
      <c r="D2" s="32"/>
      <c r="E2" s="32"/>
      <c r="F2" s="32"/>
      <c r="G2" s="32"/>
      <c r="H2" s="32"/>
      <c r="I2" s="32"/>
      <c r="J2" s="32"/>
    </row>
    <row r="3" spans="1:10">
      <c r="A3" s="597"/>
      <c r="B3" s="598" t="s">
        <v>2664</v>
      </c>
      <c r="C3" s="598"/>
      <c r="D3" s="598"/>
      <c r="E3" s="598"/>
      <c r="F3" s="598"/>
      <c r="G3" s="598"/>
      <c r="H3" s="598"/>
      <c r="I3" s="598"/>
      <c r="J3" s="598"/>
    </row>
    <row r="4" ht="27" spans="4:7">
      <c r="D4" s="625" t="s">
        <v>2974</v>
      </c>
      <c r="G4" s="649" t="s">
        <v>1825</v>
      </c>
    </row>
    <row r="5" spans="6:6">
      <c r="F5" t="s">
        <v>2975</v>
      </c>
    </row>
    <row r="6" spans="1:6">
      <c r="A6" s="626" t="s">
        <v>774</v>
      </c>
      <c r="B6" s="627" t="s">
        <v>2976</v>
      </c>
      <c r="C6" s="629" t="s">
        <v>2165</v>
      </c>
      <c r="D6" s="630" t="s">
        <v>2159</v>
      </c>
      <c r="E6" s="630" t="s">
        <v>2162</v>
      </c>
      <c r="F6" s="630" t="s">
        <v>2164</v>
      </c>
    </row>
    <row r="7" ht="56.25" spans="1:6">
      <c r="A7" s="631"/>
      <c r="B7" s="632" t="s">
        <v>2977</v>
      </c>
      <c r="C7" s="632" t="s">
        <v>2978</v>
      </c>
      <c r="D7" s="633" t="s">
        <v>2979</v>
      </c>
      <c r="E7" s="634" t="s">
        <v>2980</v>
      </c>
      <c r="F7" s="635" t="s">
        <v>2981</v>
      </c>
    </row>
    <row r="8" spans="1:6">
      <c r="A8" s="636" t="s">
        <v>2396</v>
      </c>
      <c r="B8" s="667" t="s">
        <v>1903</v>
      </c>
      <c r="C8" s="667" t="s">
        <v>1903</v>
      </c>
      <c r="D8" s="668">
        <v>145.917655488</v>
      </c>
      <c r="E8" s="668">
        <v>151.7703396</v>
      </c>
      <c r="F8" s="668">
        <v>154.749798192</v>
      </c>
    </row>
    <row r="9" spans="1:6">
      <c r="A9" s="636">
        <v>1</v>
      </c>
      <c r="B9" s="667" t="s">
        <v>1903</v>
      </c>
      <c r="C9" s="667" t="s">
        <v>1903</v>
      </c>
      <c r="D9" s="668">
        <v>180.933555792</v>
      </c>
      <c r="E9" s="668">
        <v>176.0061864</v>
      </c>
      <c r="F9" s="668">
        <v>179.291099328</v>
      </c>
    </row>
    <row r="10" spans="1:6">
      <c r="A10" s="636">
        <v>1.5</v>
      </c>
      <c r="B10" s="667" t="s">
        <v>1903</v>
      </c>
      <c r="C10" s="667" t="s">
        <v>1903</v>
      </c>
      <c r="D10" s="668">
        <v>218.248607412</v>
      </c>
      <c r="E10" s="668">
        <v>212.2925904</v>
      </c>
      <c r="F10" s="668">
        <v>216.263268408</v>
      </c>
    </row>
    <row r="11" spans="1:6">
      <c r="A11" s="636">
        <v>2</v>
      </c>
      <c r="B11" s="667" t="s">
        <v>1903</v>
      </c>
      <c r="C11" s="667" t="s">
        <v>1903</v>
      </c>
      <c r="D11" s="668">
        <v>255.576595626</v>
      </c>
      <c r="E11" s="668">
        <v>248.5915542</v>
      </c>
      <c r="F11" s="668">
        <v>253.248248484</v>
      </c>
    </row>
    <row r="12" spans="1:6">
      <c r="A12" s="636">
        <v>2.5</v>
      </c>
      <c r="B12" s="667" t="s">
        <v>1903</v>
      </c>
      <c r="C12" s="667" t="s">
        <v>1903</v>
      </c>
      <c r="D12" s="668">
        <v>292.891647246</v>
      </c>
      <c r="E12" s="668">
        <v>284.8779582</v>
      </c>
      <c r="F12" s="668">
        <v>290.220417564</v>
      </c>
    </row>
    <row r="13" spans="1:6">
      <c r="A13" s="636">
        <v>3</v>
      </c>
      <c r="B13" s="667" t="s">
        <v>1903</v>
      </c>
      <c r="C13" s="667" t="s">
        <v>1903</v>
      </c>
      <c r="D13" s="668">
        <v>323.76469752</v>
      </c>
      <c r="E13" s="668">
        <v>315.102546</v>
      </c>
      <c r="F13" s="668">
        <v>320.87731368</v>
      </c>
    </row>
    <row r="14" spans="1:6">
      <c r="A14" s="636">
        <v>3.5</v>
      </c>
      <c r="B14" s="667" t="s">
        <v>1903</v>
      </c>
      <c r="C14" s="667" t="s">
        <v>1903</v>
      </c>
      <c r="D14" s="668">
        <v>356.20797399</v>
      </c>
      <c r="E14" s="668">
        <v>346.507755</v>
      </c>
      <c r="F14" s="668">
        <v>352.97456766</v>
      </c>
    </row>
    <row r="15" spans="1:6">
      <c r="A15" s="636">
        <v>4</v>
      </c>
      <c r="B15" s="667" t="s">
        <v>1903</v>
      </c>
      <c r="C15" s="667" t="s">
        <v>1903</v>
      </c>
      <c r="D15" s="668">
        <v>388.661149866</v>
      </c>
      <c r="E15" s="668">
        <v>377.9232402</v>
      </c>
      <c r="F15" s="668">
        <v>385.081846644</v>
      </c>
    </row>
    <row r="16" spans="1:6">
      <c r="A16" s="636">
        <v>4.5</v>
      </c>
      <c r="B16" s="667" t="s">
        <v>1903</v>
      </c>
      <c r="C16" s="667" t="s">
        <v>1903</v>
      </c>
      <c r="D16" s="668">
        <v>421.104426336</v>
      </c>
      <c r="E16" s="668">
        <v>409.3284492</v>
      </c>
      <c r="F16" s="668">
        <v>417.179100624</v>
      </c>
    </row>
    <row r="17" spans="1:6">
      <c r="A17" s="636">
        <v>5</v>
      </c>
      <c r="B17" s="667" t="s">
        <v>1903</v>
      </c>
      <c r="C17" s="667" t="s">
        <v>1903</v>
      </c>
      <c r="D17" s="668">
        <v>444.74872550988</v>
      </c>
      <c r="E17" s="668">
        <v>432.190961796</v>
      </c>
      <c r="F17" s="668">
        <v>440.56280427192</v>
      </c>
    </row>
    <row r="18" spans="1:6">
      <c r="A18" s="636">
        <v>5.5</v>
      </c>
      <c r="B18" s="667" t="s">
        <v>1903</v>
      </c>
      <c r="C18" s="667" t="s">
        <v>1903</v>
      </c>
      <c r="D18" s="668">
        <v>410.610896124</v>
      </c>
      <c r="E18" s="668">
        <v>391.739431248</v>
      </c>
      <c r="F18" s="668">
        <v>399.35134051296</v>
      </c>
    </row>
    <row r="19" spans="1:6">
      <c r="A19" s="636">
        <v>6</v>
      </c>
      <c r="B19" s="667" t="s">
        <v>1903</v>
      </c>
      <c r="C19" s="667" t="s">
        <v>1903</v>
      </c>
      <c r="D19" s="668">
        <v>440.076986184</v>
      </c>
      <c r="E19" s="668">
        <v>419.8478526</v>
      </c>
      <c r="F19" s="668">
        <v>427.986077772</v>
      </c>
    </row>
    <row r="20" spans="1:6">
      <c r="A20" s="636">
        <v>6.5</v>
      </c>
      <c r="B20" s="667" t="s">
        <v>1903</v>
      </c>
      <c r="C20" s="667" t="s">
        <v>1903</v>
      </c>
      <c r="D20" s="668">
        <v>469.543076244</v>
      </c>
      <c r="E20" s="668">
        <v>447.966801348</v>
      </c>
      <c r="F20" s="668">
        <v>456.63109625496</v>
      </c>
    </row>
    <row r="21" spans="1:6">
      <c r="A21" s="636">
        <v>7</v>
      </c>
      <c r="B21" s="667" t="s">
        <v>1903</v>
      </c>
      <c r="C21" s="667" t="s">
        <v>1903</v>
      </c>
      <c r="D21" s="668">
        <v>499.0082757</v>
      </c>
      <c r="E21" s="668">
        <v>476.085750096</v>
      </c>
      <c r="F21" s="668">
        <v>485.27611473792</v>
      </c>
    </row>
    <row r="22" spans="1:6">
      <c r="A22" s="636">
        <v>7.5</v>
      </c>
      <c r="B22" s="667" t="s">
        <v>1903</v>
      </c>
      <c r="C22" s="667" t="s">
        <v>1903</v>
      </c>
      <c r="D22" s="668">
        <v>528.47436576</v>
      </c>
      <c r="E22" s="668">
        <v>504.204698844</v>
      </c>
      <c r="F22" s="668">
        <v>513.92113322088</v>
      </c>
    </row>
    <row r="23" spans="1:6">
      <c r="A23" s="636">
        <v>8</v>
      </c>
      <c r="B23" s="667" t="s">
        <v>1903</v>
      </c>
      <c r="C23" s="667" t="s">
        <v>1903</v>
      </c>
      <c r="D23" s="668">
        <v>557.94045582</v>
      </c>
      <c r="E23" s="668">
        <v>532.323647592</v>
      </c>
      <c r="F23" s="668">
        <v>542.56615170384</v>
      </c>
    </row>
    <row r="24" spans="1:6">
      <c r="A24" s="636">
        <v>8.5</v>
      </c>
      <c r="B24" s="667" t="s">
        <v>1903</v>
      </c>
      <c r="C24" s="667" t="s">
        <v>1903</v>
      </c>
      <c r="D24" s="668">
        <v>587.40654588</v>
      </c>
      <c r="E24" s="668">
        <v>560.43117834</v>
      </c>
      <c r="F24" s="668">
        <v>571.1997521868</v>
      </c>
    </row>
    <row r="25" spans="1:6">
      <c r="A25" s="636">
        <v>9</v>
      </c>
      <c r="B25" s="667" t="s">
        <v>1903</v>
      </c>
      <c r="C25" s="667" t="s">
        <v>1903</v>
      </c>
      <c r="D25" s="668">
        <v>604.89717446928</v>
      </c>
      <c r="E25" s="668">
        <v>577.25548350624</v>
      </c>
      <c r="F25" s="668">
        <v>588.324234216365</v>
      </c>
    </row>
    <row r="26" spans="1:6">
      <c r="A26" s="636">
        <v>9.5</v>
      </c>
      <c r="B26" s="667" t="s">
        <v>1903</v>
      </c>
      <c r="C26" s="667" t="s">
        <v>1903</v>
      </c>
      <c r="D26" s="668">
        <v>633.80568476808</v>
      </c>
      <c r="E26" s="668">
        <v>604.84836251928</v>
      </c>
      <c r="F26" s="668">
        <v>616.432661569666</v>
      </c>
    </row>
    <row r="27" spans="1:6">
      <c r="A27" s="636">
        <v>10</v>
      </c>
      <c r="B27" s="667" t="s">
        <v>1903</v>
      </c>
      <c r="C27" s="667" t="s">
        <v>1903</v>
      </c>
      <c r="D27" s="668">
        <v>651.28477706688</v>
      </c>
      <c r="E27" s="668">
        <v>621.02324153232</v>
      </c>
      <c r="F27" s="668">
        <v>633.123088922966</v>
      </c>
    </row>
    <row r="28" spans="1:6">
      <c r="A28" s="636">
        <v>10.5</v>
      </c>
      <c r="B28" s="667" t="s">
        <v>1903</v>
      </c>
      <c r="C28" s="667" t="s">
        <v>1903</v>
      </c>
      <c r="D28" s="668">
        <v>619.16769595824</v>
      </c>
      <c r="E28" s="668">
        <v>585.67317884328</v>
      </c>
      <c r="F28" s="668">
        <v>597.486664100146</v>
      </c>
    </row>
    <row r="29" spans="1:6">
      <c r="A29" s="636">
        <v>11</v>
      </c>
      <c r="B29" s="667" t="s">
        <v>1903</v>
      </c>
      <c r="C29" s="667" t="s">
        <v>1903</v>
      </c>
      <c r="D29" s="668">
        <v>643.68325041768</v>
      </c>
      <c r="E29" s="668">
        <v>608.92348325688</v>
      </c>
      <c r="F29" s="668">
        <v>621.178453522018</v>
      </c>
    </row>
    <row r="30" spans="1:6">
      <c r="A30" s="636">
        <v>11.5</v>
      </c>
      <c r="B30" s="667" t="s">
        <v>1903</v>
      </c>
      <c r="C30" s="667" t="s">
        <v>1903</v>
      </c>
      <c r="D30" s="668">
        <v>668.19944930904</v>
      </c>
      <c r="E30" s="668">
        <v>632.16236967048</v>
      </c>
      <c r="F30" s="668">
        <v>644.85882494389</v>
      </c>
    </row>
    <row r="31" spans="1:6">
      <c r="A31" s="636">
        <v>12</v>
      </c>
      <c r="B31" s="667" t="s">
        <v>1903</v>
      </c>
      <c r="C31" s="667" t="s">
        <v>1903</v>
      </c>
      <c r="D31" s="668">
        <v>692.7270662004</v>
      </c>
      <c r="E31" s="668">
        <v>655.40125608408</v>
      </c>
      <c r="F31" s="668">
        <v>668.539196365762</v>
      </c>
    </row>
    <row r="32" spans="1:6">
      <c r="A32" s="636">
        <v>12.5</v>
      </c>
      <c r="B32" s="667" t="s">
        <v>1903</v>
      </c>
      <c r="C32" s="667" t="s">
        <v>1903</v>
      </c>
      <c r="D32" s="668">
        <v>717.24326509176</v>
      </c>
      <c r="E32" s="668">
        <v>678.65156049768</v>
      </c>
      <c r="F32" s="668">
        <v>695.534867997634</v>
      </c>
    </row>
    <row r="33" spans="1:6">
      <c r="A33" s="636">
        <v>13</v>
      </c>
      <c r="B33" s="667" t="s">
        <v>1903</v>
      </c>
      <c r="C33" s="667" t="s">
        <v>1903</v>
      </c>
      <c r="D33" s="668">
        <v>741.7588195512</v>
      </c>
      <c r="E33" s="668">
        <v>701.89044691128</v>
      </c>
      <c r="F33" s="668">
        <v>721.706029124896</v>
      </c>
    </row>
    <row r="34" spans="1:6">
      <c r="A34" s="636">
        <v>13.5</v>
      </c>
      <c r="B34" s="667" t="s">
        <v>1903</v>
      </c>
      <c r="C34" s="667" t="s">
        <v>1903</v>
      </c>
      <c r="D34" s="668">
        <v>766.27501844256</v>
      </c>
      <c r="E34" s="668">
        <v>725.14075132488</v>
      </c>
      <c r="F34" s="668">
        <v>741.797531056897</v>
      </c>
    </row>
    <row r="35" spans="1:6">
      <c r="A35" s="636">
        <v>14</v>
      </c>
      <c r="B35" s="667" t="s">
        <v>1903</v>
      </c>
      <c r="C35" s="667" t="s">
        <v>1903</v>
      </c>
      <c r="D35" s="668">
        <v>790.80263533392</v>
      </c>
      <c r="E35" s="668">
        <v>748.37963773848</v>
      </c>
      <c r="F35" s="668">
        <v>766.031077512729</v>
      </c>
    </row>
    <row r="36" spans="1:6">
      <c r="A36" s="636">
        <v>14.5</v>
      </c>
      <c r="B36" s="667" t="s">
        <v>1903</v>
      </c>
      <c r="C36" s="667" t="s">
        <v>1903</v>
      </c>
      <c r="D36" s="668">
        <v>815.31883422528</v>
      </c>
      <c r="E36" s="668">
        <v>771.61852415208</v>
      </c>
      <c r="F36" s="668">
        <v>790.369961459225</v>
      </c>
    </row>
    <row r="37" spans="1:6">
      <c r="A37" s="636">
        <v>15</v>
      </c>
      <c r="B37" s="667" t="s">
        <v>1903</v>
      </c>
      <c r="C37" s="667" t="s">
        <v>1903</v>
      </c>
      <c r="D37" s="668">
        <v>839.83438868472</v>
      </c>
      <c r="E37" s="668">
        <v>794.86882856568</v>
      </c>
      <c r="F37" s="668">
        <v>814.720263405723</v>
      </c>
    </row>
    <row r="38" spans="1:6">
      <c r="A38" s="636">
        <v>15.5</v>
      </c>
      <c r="B38" s="667" t="s">
        <v>1903</v>
      </c>
      <c r="C38" s="667" t="s">
        <v>1903</v>
      </c>
      <c r="D38" s="668">
        <v>864.36200557608</v>
      </c>
      <c r="E38" s="668">
        <v>818.10771497928</v>
      </c>
      <c r="F38" s="668">
        <v>837.62743346144</v>
      </c>
    </row>
    <row r="39" spans="1:6">
      <c r="A39" s="636">
        <v>16</v>
      </c>
      <c r="B39" s="667" t="s">
        <v>1903</v>
      </c>
      <c r="C39" s="667" t="s">
        <v>1903</v>
      </c>
      <c r="D39" s="668">
        <v>888.87820446744</v>
      </c>
      <c r="E39" s="668">
        <v>841.35801939288</v>
      </c>
      <c r="F39" s="668">
        <v>861.977735407937</v>
      </c>
    </row>
    <row r="40" spans="1:6">
      <c r="A40" s="636">
        <v>16.5</v>
      </c>
      <c r="B40" s="667" t="s">
        <v>1903</v>
      </c>
      <c r="C40" s="667" t="s">
        <v>1903</v>
      </c>
      <c r="D40" s="668">
        <v>913.3944033588</v>
      </c>
      <c r="E40" s="668">
        <v>864.59690580648</v>
      </c>
      <c r="F40" s="668">
        <v>886.316619354433</v>
      </c>
    </row>
    <row r="41" spans="1:6">
      <c r="A41" s="636">
        <v>17</v>
      </c>
      <c r="B41" s="667" t="s">
        <v>1903</v>
      </c>
      <c r="C41" s="667" t="s">
        <v>1903</v>
      </c>
      <c r="D41" s="668">
        <v>937.92137581824</v>
      </c>
      <c r="E41" s="668">
        <v>887.83579222008</v>
      </c>
      <c r="F41" s="668">
        <v>910.550165810265</v>
      </c>
    </row>
    <row r="42" spans="1:6">
      <c r="A42" s="636">
        <v>17.5</v>
      </c>
      <c r="B42" s="667" t="s">
        <v>1903</v>
      </c>
      <c r="C42" s="667" t="s">
        <v>1903</v>
      </c>
      <c r="D42" s="668">
        <v>962.4375747096</v>
      </c>
      <c r="E42" s="668">
        <v>911.0867410656</v>
      </c>
      <c r="F42" s="668">
        <v>917.762049756762</v>
      </c>
    </row>
    <row r="43" spans="1:6">
      <c r="A43" s="636">
        <v>18</v>
      </c>
      <c r="B43" s="667" t="s">
        <v>1903</v>
      </c>
      <c r="C43" s="667" t="s">
        <v>1903</v>
      </c>
      <c r="D43" s="668">
        <v>986.95377360096</v>
      </c>
      <c r="E43" s="668">
        <v>934.3256274792</v>
      </c>
      <c r="F43" s="668">
        <v>942.100933703259</v>
      </c>
    </row>
    <row r="44" spans="1:6">
      <c r="A44" s="636">
        <v>18.5</v>
      </c>
      <c r="B44" s="667" t="s">
        <v>1903</v>
      </c>
      <c r="C44" s="667" t="s">
        <v>1903</v>
      </c>
      <c r="D44" s="668">
        <v>1011.46997249232</v>
      </c>
      <c r="E44" s="668">
        <v>957.5759318928</v>
      </c>
      <c r="F44" s="668">
        <v>966.345898159091</v>
      </c>
    </row>
    <row r="45" spans="1:6">
      <c r="A45" s="636">
        <v>19</v>
      </c>
      <c r="B45" s="667" t="s">
        <v>1903</v>
      </c>
      <c r="C45" s="667" t="s">
        <v>1903</v>
      </c>
      <c r="D45" s="668">
        <v>1035.99694495176</v>
      </c>
      <c r="E45" s="668">
        <v>980.8148183064</v>
      </c>
      <c r="F45" s="668">
        <v>990.684782105588</v>
      </c>
    </row>
    <row r="46" spans="1:6">
      <c r="A46" s="636">
        <v>19.5</v>
      </c>
      <c r="B46" s="667" t="s">
        <v>1903</v>
      </c>
      <c r="C46" s="667" t="s">
        <v>1903</v>
      </c>
      <c r="D46" s="668">
        <v>1060.51314384312</v>
      </c>
      <c r="E46" s="668">
        <v>1004.05370472</v>
      </c>
      <c r="F46" s="668">
        <v>1015.02366605208</v>
      </c>
    </row>
    <row r="47" spans="1:6">
      <c r="A47" s="636">
        <v>20</v>
      </c>
      <c r="B47" s="667" t="s">
        <v>1903</v>
      </c>
      <c r="C47" s="667" t="s">
        <v>1903</v>
      </c>
      <c r="D47" s="668">
        <v>1068.17637473448</v>
      </c>
      <c r="E47" s="668">
        <v>1011.2388831336</v>
      </c>
      <c r="F47" s="668">
        <v>1023.20350450792</v>
      </c>
    </row>
    <row r="48" spans="1:6">
      <c r="A48" s="636">
        <v>20.5</v>
      </c>
      <c r="B48" s="667" t="s">
        <v>1903</v>
      </c>
      <c r="C48" s="667" t="s">
        <v>1903</v>
      </c>
      <c r="D48" s="668">
        <v>1073.49891562584</v>
      </c>
      <c r="E48" s="668">
        <v>1016.4144935472</v>
      </c>
      <c r="F48" s="668">
        <v>1029.47911245441</v>
      </c>
    </row>
    <row r="49" spans="1:6">
      <c r="A49" s="638" t="s">
        <v>2982</v>
      </c>
      <c r="B49" s="667" t="s">
        <v>1903</v>
      </c>
      <c r="C49" s="667" t="s">
        <v>1903</v>
      </c>
      <c r="D49" s="639">
        <v>51.97</v>
      </c>
      <c r="E49" s="639">
        <v>41.71</v>
      </c>
      <c r="F49" s="639">
        <v>41.71</v>
      </c>
    </row>
    <row r="50" spans="1:6">
      <c r="A50" s="638" t="s">
        <v>2983</v>
      </c>
      <c r="B50" s="667" t="s">
        <v>1903</v>
      </c>
      <c r="C50" s="667" t="s">
        <v>1903</v>
      </c>
      <c r="D50" s="639">
        <v>49.69</v>
      </c>
      <c r="E50" s="639">
        <v>41.71</v>
      </c>
      <c r="F50" s="639">
        <v>41.71</v>
      </c>
    </row>
    <row r="51" spans="1:6">
      <c r="A51" s="638" t="s">
        <v>793</v>
      </c>
      <c r="B51" s="667" t="s">
        <v>1903</v>
      </c>
      <c r="C51" s="667" t="s">
        <v>1903</v>
      </c>
      <c r="D51" s="639">
        <v>45.6</v>
      </c>
      <c r="E51" s="639">
        <v>41.71</v>
      </c>
      <c r="F51" s="639">
        <v>41.71</v>
      </c>
    </row>
    <row r="52" spans="1:6">
      <c r="A52" s="638" t="s">
        <v>794</v>
      </c>
      <c r="B52" s="667" t="s">
        <v>1903</v>
      </c>
      <c r="C52" s="667" t="s">
        <v>1903</v>
      </c>
      <c r="D52" s="639">
        <v>45.41</v>
      </c>
      <c r="E52" s="639">
        <v>41.71</v>
      </c>
      <c r="F52" s="639">
        <v>41.71</v>
      </c>
    </row>
    <row r="54" spans="1:13">
      <c r="A54" s="641" t="s">
        <v>2984</v>
      </c>
      <c r="B54" s="642"/>
      <c r="C54" s="642"/>
      <c r="D54" s="642"/>
      <c r="E54" s="642"/>
      <c r="F54" s="642"/>
      <c r="G54" s="642"/>
      <c r="H54" s="642"/>
      <c r="I54" s="642"/>
      <c r="J54" s="642"/>
      <c r="K54" s="642"/>
      <c r="L54" s="642"/>
      <c r="M54" s="650"/>
    </row>
    <row r="55" spans="1:13">
      <c r="A55" s="641" t="s">
        <v>2985</v>
      </c>
      <c r="B55" s="642"/>
      <c r="C55" s="642"/>
      <c r="D55" s="642"/>
      <c r="E55" s="642"/>
      <c r="F55" s="642"/>
      <c r="G55" s="642"/>
      <c r="H55" s="642"/>
      <c r="I55" s="642"/>
      <c r="J55" s="642"/>
      <c r="K55" s="642"/>
      <c r="L55" s="642"/>
      <c r="M55" s="650"/>
    </row>
    <row r="56" spans="1:13">
      <c r="A56" s="643" t="s">
        <v>2986</v>
      </c>
      <c r="B56" s="644"/>
      <c r="C56" s="644"/>
      <c r="D56" s="644"/>
      <c r="E56" s="644"/>
      <c r="F56" s="644"/>
      <c r="G56" s="644"/>
      <c r="H56" s="644"/>
      <c r="I56" s="644"/>
      <c r="J56" s="644"/>
      <c r="K56" s="644"/>
      <c r="L56" s="644"/>
      <c r="M56" s="651"/>
    </row>
    <row r="57" spans="1:13">
      <c r="A57" s="643" t="s">
        <v>2987</v>
      </c>
      <c r="B57" s="644"/>
      <c r="C57" s="644"/>
      <c r="D57" s="644"/>
      <c r="E57" s="644"/>
      <c r="F57" s="644"/>
      <c r="G57" s="644"/>
      <c r="H57" s="644"/>
      <c r="I57" s="644"/>
      <c r="J57" s="644"/>
      <c r="K57" s="644"/>
      <c r="L57" s="644"/>
      <c r="M57" s="651"/>
    </row>
    <row r="58" ht="16.5" spans="1:8">
      <c r="A58" s="645" t="s">
        <v>2988</v>
      </c>
      <c r="B58" s="646"/>
      <c r="C58" s="646"/>
      <c r="D58" s="646"/>
      <c r="E58" s="646"/>
      <c r="F58" s="646"/>
      <c r="G58" s="624"/>
      <c r="H58" s="624"/>
    </row>
    <row r="59" ht="15" spans="1:8">
      <c r="A59" s="647" t="s">
        <v>2973</v>
      </c>
      <c r="B59" s="647"/>
      <c r="C59" s="647"/>
      <c r="D59" s="647"/>
      <c r="E59" s="647"/>
      <c r="F59" s="647"/>
      <c r="G59" s="624"/>
      <c r="H59" s="624"/>
    </row>
    <row r="60" ht="15" spans="1:8">
      <c r="A60" s="648" t="s">
        <v>2954</v>
      </c>
      <c r="B60" s="648"/>
      <c r="C60" s="648"/>
      <c r="D60" s="648"/>
      <c r="E60" s="648"/>
      <c r="F60" s="648"/>
      <c r="G60" s="624"/>
      <c r="H60" s="624"/>
    </row>
    <row r="61" ht="16.5" spans="1:8">
      <c r="A61" s="645" t="s">
        <v>2955</v>
      </c>
      <c r="B61" s="646"/>
      <c r="C61" s="646"/>
      <c r="D61" s="646"/>
      <c r="E61" s="646"/>
      <c r="F61" s="646"/>
      <c r="G61" s="624"/>
      <c r="H61" s="624"/>
    </row>
    <row r="62" ht="16.5" spans="1:8">
      <c r="A62" s="646" t="s">
        <v>2956</v>
      </c>
      <c r="B62" s="646"/>
      <c r="C62" s="646"/>
      <c r="D62" s="646"/>
      <c r="E62" s="646"/>
      <c r="F62" s="646"/>
      <c r="G62" s="624"/>
      <c r="H62" s="624"/>
    </row>
    <row r="63" ht="16.5" spans="1:8">
      <c r="A63" s="646" t="s">
        <v>2957</v>
      </c>
      <c r="B63" s="646"/>
      <c r="C63" s="646"/>
      <c r="D63" s="646"/>
      <c r="E63" s="646"/>
      <c r="F63" s="646"/>
      <c r="G63" s="624"/>
      <c r="H63" s="624"/>
    </row>
    <row r="64" ht="15" spans="1:8">
      <c r="A64" s="646" t="s">
        <v>2958</v>
      </c>
      <c r="B64" s="646"/>
      <c r="C64" s="646"/>
      <c r="D64" s="646"/>
      <c r="E64" s="646"/>
      <c r="F64" s="646"/>
      <c r="G64" s="624"/>
      <c r="H64" s="624"/>
    </row>
    <row r="65" ht="15" spans="1:8">
      <c r="A65" s="648" t="s">
        <v>2959</v>
      </c>
      <c r="B65" s="648"/>
      <c r="C65" s="648"/>
      <c r="D65" s="648"/>
      <c r="E65" s="648"/>
      <c r="F65" s="648"/>
      <c r="G65" s="624"/>
      <c r="H65" s="624"/>
    </row>
    <row r="66" ht="16.5" spans="1:8">
      <c r="A66" s="646" t="s">
        <v>2960</v>
      </c>
      <c r="B66" s="646"/>
      <c r="C66" s="646"/>
      <c r="D66" s="646"/>
      <c r="E66" s="646"/>
      <c r="F66" s="646"/>
      <c r="G66" s="624"/>
      <c r="H66" s="624"/>
    </row>
    <row r="67" ht="15" spans="1:8">
      <c r="A67" s="645" t="s">
        <v>2989</v>
      </c>
      <c r="B67" s="646"/>
      <c r="C67" s="646"/>
      <c r="D67" s="646"/>
      <c r="E67" s="646"/>
      <c r="F67" s="646"/>
      <c r="G67" s="624"/>
      <c r="H67" s="624"/>
    </row>
    <row r="68" ht="15" spans="1:8">
      <c r="A68" s="652" t="s">
        <v>2962</v>
      </c>
      <c r="B68" s="653"/>
      <c r="C68" s="653"/>
      <c r="D68" s="653"/>
      <c r="E68" s="653"/>
      <c r="F68" s="646"/>
      <c r="G68" s="624"/>
      <c r="H68" s="624"/>
    </row>
    <row r="69" ht="15" spans="1:8">
      <c r="A69" s="652" t="s">
        <v>2963</v>
      </c>
      <c r="B69" s="652"/>
      <c r="C69" s="652"/>
      <c r="D69" s="652"/>
      <c r="E69" s="652"/>
      <c r="F69" s="652"/>
      <c r="G69" s="624"/>
      <c r="H69" s="624"/>
    </row>
    <row r="70" spans="1:8">
      <c r="A70" s="654" t="s">
        <v>2727</v>
      </c>
      <c r="B70" s="655"/>
      <c r="C70" s="656"/>
      <c r="D70" s="656"/>
      <c r="E70" s="656"/>
      <c r="F70" s="656"/>
      <c r="G70" s="656"/>
      <c r="H70" s="655"/>
    </row>
    <row r="71" spans="1:8">
      <c r="A71" s="657" t="s">
        <v>2728</v>
      </c>
      <c r="B71" s="658"/>
      <c r="C71" s="659"/>
      <c r="D71" s="660"/>
      <c r="E71" s="660"/>
      <c r="F71" s="660"/>
      <c r="G71" s="660"/>
      <c r="H71" s="619"/>
    </row>
    <row r="72" spans="1:8">
      <c r="A72" s="661" t="s">
        <v>2729</v>
      </c>
      <c r="B72" s="658"/>
      <c r="C72" s="659"/>
      <c r="D72" s="659"/>
      <c r="E72" s="659"/>
      <c r="F72" s="659"/>
      <c r="G72" s="659"/>
      <c r="H72" s="619"/>
    </row>
    <row r="73" spans="1:8">
      <c r="A73" s="662" t="s">
        <v>2730</v>
      </c>
      <c r="B73" s="658"/>
      <c r="C73" s="660"/>
      <c r="D73" s="660"/>
      <c r="E73" s="660"/>
      <c r="F73" s="660"/>
      <c r="G73" s="660"/>
      <c r="H73" s="619"/>
    </row>
    <row r="74" spans="1:8">
      <c r="A74" s="662" t="s">
        <v>2731</v>
      </c>
      <c r="B74" s="658"/>
      <c r="C74" s="660"/>
      <c r="D74" s="660"/>
      <c r="E74" s="660"/>
      <c r="F74" s="660"/>
      <c r="G74" s="660"/>
      <c r="H74" s="619"/>
    </row>
    <row r="75" spans="1:8">
      <c r="A75" s="662" t="s">
        <v>2732</v>
      </c>
      <c r="B75" s="658"/>
      <c r="C75" s="659"/>
      <c r="D75" s="659"/>
      <c r="E75" s="659"/>
      <c r="F75" s="660"/>
      <c r="G75" s="660"/>
      <c r="H75" s="619"/>
    </row>
    <row r="76" spans="1:8">
      <c r="A76" s="662" t="s">
        <v>2733</v>
      </c>
      <c r="B76" s="658"/>
      <c r="C76" s="659"/>
      <c r="D76" s="659"/>
      <c r="E76" s="659"/>
      <c r="F76" s="660"/>
      <c r="G76" s="660"/>
      <c r="H76" s="619"/>
    </row>
    <row r="77" spans="1:8">
      <c r="A77" s="662" t="s">
        <v>2734</v>
      </c>
      <c r="B77" s="658"/>
      <c r="C77" s="659"/>
      <c r="D77" s="659"/>
      <c r="E77" s="659"/>
      <c r="F77" s="660"/>
      <c r="G77" s="660"/>
      <c r="H77" s="619"/>
    </row>
    <row r="78" spans="1:8">
      <c r="A78" s="616" t="s">
        <v>2735</v>
      </c>
      <c r="B78" s="617"/>
      <c r="C78" s="618"/>
      <c r="D78" s="618"/>
      <c r="E78" s="618"/>
      <c r="F78" s="618"/>
      <c r="G78" s="618"/>
      <c r="H78" s="619"/>
    </row>
    <row r="79" ht="28" customHeight="1" spans="1:11">
      <c r="A79" s="663" t="s">
        <v>2990</v>
      </c>
      <c r="B79" s="664"/>
      <c r="C79" s="665"/>
      <c r="D79" s="665"/>
      <c r="E79" s="665"/>
      <c r="F79" s="665"/>
      <c r="G79" s="665"/>
      <c r="H79" s="664"/>
      <c r="I79" s="666"/>
      <c r="J79" s="666"/>
      <c r="K79" s="666"/>
    </row>
    <row r="80" spans="1:11">
      <c r="A80" s="666" t="s">
        <v>2991</v>
      </c>
      <c r="B80" s="666"/>
      <c r="C80" s="666"/>
      <c r="D80" s="666"/>
      <c r="E80" s="666"/>
      <c r="F80" s="666"/>
      <c r="G80" s="666"/>
      <c r="H80" s="666"/>
      <c r="I80" s="666"/>
      <c r="J80" s="666"/>
      <c r="K80" s="66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43" workbookViewId="0">
      <selection activeCell="A54" sqref="A54:N81"/>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6" t="s">
        <v>95</v>
      </c>
      <c r="B1" s="596"/>
      <c r="C1" s="596"/>
      <c r="D1" s="596"/>
      <c r="E1" s="596"/>
      <c r="F1" s="596"/>
      <c r="G1" s="596"/>
      <c r="H1" s="596"/>
      <c r="I1" s="596"/>
      <c r="J1" s="596"/>
      <c r="K1" s="596"/>
    </row>
    <row r="2" ht="18.75" spans="1:11">
      <c r="A2" s="32" t="s">
        <v>216</v>
      </c>
      <c r="B2" s="32"/>
      <c r="C2" s="32"/>
      <c r="D2" s="32"/>
      <c r="E2" s="32"/>
      <c r="F2" s="32"/>
      <c r="G2" s="32"/>
      <c r="H2" s="32"/>
      <c r="I2" s="32"/>
      <c r="J2" s="32"/>
      <c r="K2" s="32"/>
    </row>
    <row r="3" spans="1:11">
      <c r="A3" s="597"/>
      <c r="B3" s="598" t="s">
        <v>2664</v>
      </c>
      <c r="C3" s="598"/>
      <c r="D3" s="598"/>
      <c r="E3" s="598"/>
      <c r="F3" s="598"/>
      <c r="G3" s="598"/>
      <c r="H3" s="598"/>
      <c r="I3" s="598"/>
      <c r="J3" s="598"/>
      <c r="K3" s="598"/>
    </row>
    <row r="4" ht="27" spans="5:9">
      <c r="E4" s="625" t="s">
        <v>2992</v>
      </c>
      <c r="I4" s="649"/>
    </row>
    <row r="5" spans="7:7">
      <c r="G5" t="s">
        <v>2993</v>
      </c>
    </row>
    <row r="6" spans="1:7">
      <c r="A6" s="626" t="s">
        <v>774</v>
      </c>
      <c r="B6" s="627" t="s">
        <v>2976</v>
      </c>
      <c r="C6" s="628"/>
      <c r="D6" s="629" t="s">
        <v>2165</v>
      </c>
      <c r="E6" s="630" t="s">
        <v>2159</v>
      </c>
      <c r="F6" s="630" t="s">
        <v>2162</v>
      </c>
      <c r="G6" s="630" t="s">
        <v>2164</v>
      </c>
    </row>
    <row r="7" ht="75" customHeight="1" spans="1:7">
      <c r="A7" s="631"/>
      <c r="B7" s="632" t="s">
        <v>248</v>
      </c>
      <c r="C7" s="632" t="s">
        <v>622</v>
      </c>
      <c r="D7" s="632" t="s">
        <v>2978</v>
      </c>
      <c r="E7" s="633" t="s">
        <v>2994</v>
      </c>
      <c r="F7" s="634" t="s">
        <v>2995</v>
      </c>
      <c r="G7" s="635" t="s">
        <v>2996</v>
      </c>
    </row>
    <row r="8" spans="1:7">
      <c r="A8" s="636" t="s">
        <v>2396</v>
      </c>
      <c r="B8" s="637">
        <v>124.037172</v>
      </c>
      <c r="C8" s="637">
        <v>127.30812</v>
      </c>
      <c r="D8" s="637">
        <v>138.13284</v>
      </c>
      <c r="E8" s="637">
        <v>140.42721</v>
      </c>
      <c r="F8" s="637">
        <v>140.42721</v>
      </c>
      <c r="G8" s="637">
        <v>143.65703583</v>
      </c>
    </row>
    <row r="9" spans="1:7">
      <c r="A9" s="636">
        <v>1</v>
      </c>
      <c r="B9" s="637">
        <v>147.063234</v>
      </c>
      <c r="C9" s="637">
        <v>150.040032</v>
      </c>
      <c r="D9" s="637">
        <v>178.396092</v>
      </c>
      <c r="E9" s="637">
        <v>151.640208</v>
      </c>
      <c r="F9" s="637">
        <v>151.640208</v>
      </c>
      <c r="G9" s="637">
        <v>155.127932784</v>
      </c>
    </row>
    <row r="10" spans="1:7">
      <c r="A10" s="636">
        <v>1.5</v>
      </c>
      <c r="B10" s="637">
        <v>184.737966</v>
      </c>
      <c r="C10" s="637">
        <v>187.714764</v>
      </c>
      <c r="D10" s="637">
        <v>222.78921</v>
      </c>
      <c r="E10" s="637">
        <v>184.384986</v>
      </c>
      <c r="F10" s="637">
        <v>184.384986</v>
      </c>
      <c r="G10" s="637">
        <v>188.625840678</v>
      </c>
    </row>
    <row r="11" spans="1:7">
      <c r="A11" s="636">
        <v>2</v>
      </c>
      <c r="B11" s="637">
        <v>222.412698</v>
      </c>
      <c r="C11" s="637">
        <v>225.389496</v>
      </c>
      <c r="D11" s="637">
        <v>267.170562</v>
      </c>
      <c r="E11" s="637">
        <v>217.117998</v>
      </c>
      <c r="F11" s="637">
        <v>217.117998</v>
      </c>
      <c r="G11" s="637">
        <v>222.111711954</v>
      </c>
    </row>
    <row r="12" spans="1:7">
      <c r="A12" s="636">
        <v>2.5</v>
      </c>
      <c r="B12" s="637">
        <v>260.08743</v>
      </c>
      <c r="C12" s="637">
        <v>263.064228</v>
      </c>
      <c r="D12" s="637">
        <v>311.56368</v>
      </c>
      <c r="E12" s="637">
        <v>249.862776</v>
      </c>
      <c r="F12" s="637">
        <v>249.862776</v>
      </c>
      <c r="G12" s="637">
        <v>255.609619848</v>
      </c>
    </row>
    <row r="13" spans="1:7">
      <c r="A13" s="636">
        <v>3</v>
      </c>
      <c r="B13" s="637">
        <v>257.26359</v>
      </c>
      <c r="C13" s="637">
        <v>259.79328</v>
      </c>
      <c r="D13" s="637">
        <v>273.61833</v>
      </c>
      <c r="E13" s="637">
        <v>270.20619</v>
      </c>
      <c r="F13" s="637">
        <v>270.20619</v>
      </c>
      <c r="G13" s="637">
        <v>276.42093237</v>
      </c>
    </row>
    <row r="14" spans="1:7">
      <c r="A14" s="636">
        <v>3.5</v>
      </c>
      <c r="B14" s="637">
        <v>290.361348</v>
      </c>
      <c r="C14" s="637">
        <v>292.891038</v>
      </c>
      <c r="D14" s="637">
        <v>308.433924</v>
      </c>
      <c r="E14" s="637">
        <v>303.892248</v>
      </c>
      <c r="F14" s="637">
        <v>303.892248</v>
      </c>
      <c r="G14" s="637">
        <v>310.881769704</v>
      </c>
    </row>
    <row r="15" spans="1:7">
      <c r="A15" s="636">
        <v>4</v>
      </c>
      <c r="B15" s="637">
        <v>323.470872</v>
      </c>
      <c r="C15" s="637">
        <v>326.000562</v>
      </c>
      <c r="D15" s="637">
        <v>343.237752</v>
      </c>
      <c r="E15" s="637">
        <v>337.590072</v>
      </c>
      <c r="F15" s="637">
        <v>337.590072</v>
      </c>
      <c r="G15" s="637">
        <v>345.354643656</v>
      </c>
    </row>
    <row r="16" spans="1:7">
      <c r="A16" s="636">
        <v>4.5</v>
      </c>
      <c r="B16" s="637">
        <v>356.56863</v>
      </c>
      <c r="C16" s="637">
        <v>359.09832</v>
      </c>
      <c r="D16" s="637">
        <v>378.04158</v>
      </c>
      <c r="E16" s="637">
        <v>371.27613</v>
      </c>
      <c r="F16" s="637">
        <v>371.27613</v>
      </c>
      <c r="G16" s="637">
        <v>379.81548099</v>
      </c>
    </row>
    <row r="17" spans="1:7">
      <c r="A17" s="636">
        <v>5</v>
      </c>
      <c r="B17" s="637">
        <v>389.666388</v>
      </c>
      <c r="C17" s="637">
        <v>392.196078</v>
      </c>
      <c r="D17" s="637">
        <v>412.845408</v>
      </c>
      <c r="E17" s="637">
        <v>404.962188</v>
      </c>
      <c r="F17" s="637">
        <v>404.962188</v>
      </c>
      <c r="G17" s="637">
        <v>414.276318324</v>
      </c>
    </row>
    <row r="18" spans="1:7">
      <c r="A18" s="636">
        <v>5.5</v>
      </c>
      <c r="B18" s="637">
        <v>334.836828</v>
      </c>
      <c r="C18" s="637">
        <v>359.004192</v>
      </c>
      <c r="D18" s="637">
        <v>381.406656</v>
      </c>
      <c r="E18" s="637">
        <v>387.019038</v>
      </c>
      <c r="F18" s="637">
        <v>362.675184</v>
      </c>
      <c r="G18" s="637">
        <v>371.016713232</v>
      </c>
    </row>
    <row r="19" spans="1:7">
      <c r="A19" s="636">
        <v>6</v>
      </c>
      <c r="B19" s="637">
        <v>361.992756</v>
      </c>
      <c r="C19" s="637">
        <v>387.74853</v>
      </c>
      <c r="D19" s="637">
        <v>411.915894</v>
      </c>
      <c r="E19" s="637">
        <v>414.22203</v>
      </c>
      <c r="F19" s="637">
        <v>388.195638</v>
      </c>
      <c r="G19" s="637">
        <v>397.124137674</v>
      </c>
    </row>
    <row r="20" spans="1:7">
      <c r="A20" s="636">
        <v>6.5</v>
      </c>
      <c r="B20" s="637">
        <v>389.16045</v>
      </c>
      <c r="C20" s="637">
        <v>416.492868</v>
      </c>
      <c r="D20" s="637">
        <v>442.413366</v>
      </c>
      <c r="E20" s="637">
        <v>441.425022</v>
      </c>
      <c r="F20" s="637">
        <v>413.716092</v>
      </c>
      <c r="G20" s="637">
        <v>423.231562116</v>
      </c>
    </row>
    <row r="21" spans="1:7">
      <c r="A21" s="636">
        <v>7</v>
      </c>
      <c r="B21" s="637">
        <v>416.316378</v>
      </c>
      <c r="C21" s="637">
        <v>445.237206</v>
      </c>
      <c r="D21" s="637">
        <v>472.922604</v>
      </c>
      <c r="E21" s="637">
        <v>468.628014</v>
      </c>
      <c r="F21" s="637">
        <v>439.248312</v>
      </c>
      <c r="G21" s="637">
        <v>449.351023176</v>
      </c>
    </row>
    <row r="22" spans="1:7">
      <c r="A22" s="636">
        <v>7.5</v>
      </c>
      <c r="B22" s="637">
        <v>443.484072</v>
      </c>
      <c r="C22" s="637">
        <v>473.981544</v>
      </c>
      <c r="D22" s="637">
        <v>503.420076</v>
      </c>
      <c r="E22" s="637">
        <v>495.831006</v>
      </c>
      <c r="F22" s="637">
        <v>464.768766</v>
      </c>
      <c r="G22" s="637">
        <v>475.458447618</v>
      </c>
    </row>
    <row r="23" spans="1:7">
      <c r="A23" s="636">
        <v>8</v>
      </c>
      <c r="B23" s="637">
        <v>470.64</v>
      </c>
      <c r="C23" s="637">
        <v>502.725882</v>
      </c>
      <c r="D23" s="637">
        <v>533.929314</v>
      </c>
      <c r="E23" s="637">
        <v>523.033998</v>
      </c>
      <c r="F23" s="637">
        <v>490.28922</v>
      </c>
      <c r="G23" s="637">
        <v>501.56587206</v>
      </c>
    </row>
    <row r="24" spans="1:7">
      <c r="A24" s="636">
        <v>8.5</v>
      </c>
      <c r="B24" s="637">
        <v>497.795928</v>
      </c>
      <c r="C24" s="637">
        <v>531.47022</v>
      </c>
      <c r="D24" s="637">
        <v>564.426786</v>
      </c>
      <c r="E24" s="637">
        <v>550.23699</v>
      </c>
      <c r="F24" s="637">
        <v>515.809674</v>
      </c>
      <c r="G24" s="637">
        <v>527.673296502</v>
      </c>
    </row>
    <row r="25" spans="1:7">
      <c r="A25" s="636">
        <v>9</v>
      </c>
      <c r="B25" s="637">
        <v>524.963622</v>
      </c>
      <c r="C25" s="637">
        <v>560.214558</v>
      </c>
      <c r="D25" s="637">
        <v>594.936024</v>
      </c>
      <c r="E25" s="637">
        <v>577.439982</v>
      </c>
      <c r="F25" s="637">
        <v>541.330128</v>
      </c>
      <c r="G25" s="637">
        <v>553.780720944</v>
      </c>
    </row>
    <row r="26" spans="1:7">
      <c r="A26" s="636">
        <v>9.5</v>
      </c>
      <c r="B26" s="637">
        <v>552.11955</v>
      </c>
      <c r="C26" s="637">
        <v>588.958896</v>
      </c>
      <c r="D26" s="637">
        <v>625.433496</v>
      </c>
      <c r="E26" s="637">
        <v>604.642974</v>
      </c>
      <c r="F26" s="637">
        <v>566.862348</v>
      </c>
      <c r="G26" s="637">
        <v>579.900182004</v>
      </c>
    </row>
    <row r="27" spans="1:7">
      <c r="A27" s="636">
        <v>10</v>
      </c>
      <c r="B27" s="637">
        <v>579.287244</v>
      </c>
      <c r="C27" s="637">
        <v>617.703234</v>
      </c>
      <c r="D27" s="637">
        <v>655.942734</v>
      </c>
      <c r="E27" s="637">
        <v>631.845966</v>
      </c>
      <c r="F27" s="637">
        <v>592.382802</v>
      </c>
      <c r="G27" s="637">
        <v>606.007606446</v>
      </c>
    </row>
    <row r="28" spans="1:7">
      <c r="A28" s="636">
        <v>10.5</v>
      </c>
      <c r="B28" s="637">
        <v>601.172004</v>
      </c>
      <c r="C28" s="637">
        <v>602.219178</v>
      </c>
      <c r="D28" s="637">
        <v>681.569082</v>
      </c>
      <c r="E28" s="637">
        <v>656.060394</v>
      </c>
      <c r="F28" s="637">
        <v>574.169034</v>
      </c>
      <c r="G28" s="637">
        <v>587.374921782</v>
      </c>
    </row>
    <row r="29" spans="1:7">
      <c r="A29" s="636">
        <v>11</v>
      </c>
      <c r="B29" s="637">
        <v>623.056764</v>
      </c>
      <c r="C29" s="637">
        <v>624.986388</v>
      </c>
      <c r="D29" s="637">
        <v>707.207196</v>
      </c>
      <c r="E29" s="637">
        <v>680.286588</v>
      </c>
      <c r="F29" s="637">
        <v>595.430196</v>
      </c>
      <c r="G29" s="637">
        <v>609.125090508</v>
      </c>
    </row>
    <row r="30" spans="1:7">
      <c r="A30" s="636">
        <v>11.5</v>
      </c>
      <c r="B30" s="637">
        <v>644.941524</v>
      </c>
      <c r="C30" s="637">
        <v>647.753598</v>
      </c>
      <c r="D30" s="637">
        <v>732.833544</v>
      </c>
      <c r="E30" s="637">
        <v>704.501016</v>
      </c>
      <c r="F30" s="637">
        <v>616.691358</v>
      </c>
      <c r="G30" s="637">
        <v>630.875259234</v>
      </c>
    </row>
    <row r="31" spans="1:7">
      <c r="A31" s="636">
        <v>12</v>
      </c>
      <c r="B31" s="637">
        <v>666.826284</v>
      </c>
      <c r="C31" s="637">
        <v>670.520808</v>
      </c>
      <c r="D31" s="637">
        <v>758.471658</v>
      </c>
      <c r="E31" s="637">
        <v>728.72721</v>
      </c>
      <c r="F31" s="637">
        <v>637.95252</v>
      </c>
      <c r="G31" s="637">
        <v>652.62542796</v>
      </c>
    </row>
    <row r="32" spans="1:7">
      <c r="A32" s="636">
        <v>12.5</v>
      </c>
      <c r="B32" s="637">
        <v>688.711044</v>
      </c>
      <c r="C32" s="637">
        <v>693.276252</v>
      </c>
      <c r="D32" s="637">
        <v>784.098006</v>
      </c>
      <c r="E32" s="637">
        <v>752.941638</v>
      </c>
      <c r="F32" s="637">
        <v>659.201916</v>
      </c>
      <c r="G32" s="637">
        <v>674.363560068</v>
      </c>
    </row>
    <row r="33" spans="1:7">
      <c r="A33" s="636">
        <v>13</v>
      </c>
      <c r="B33" s="637">
        <v>710.584038</v>
      </c>
      <c r="C33" s="637">
        <v>716.043462</v>
      </c>
      <c r="D33" s="637">
        <v>809.73612</v>
      </c>
      <c r="E33" s="637">
        <v>777.167832</v>
      </c>
      <c r="F33" s="637">
        <v>680.463078</v>
      </c>
      <c r="G33" s="637">
        <v>696.113728794</v>
      </c>
    </row>
    <row r="34" spans="1:7">
      <c r="A34" s="636">
        <v>13.5</v>
      </c>
      <c r="B34" s="637">
        <v>732.468798</v>
      </c>
      <c r="C34" s="637">
        <v>738.810672</v>
      </c>
      <c r="D34" s="637">
        <v>835.362468</v>
      </c>
      <c r="E34" s="637">
        <v>801.38226</v>
      </c>
      <c r="F34" s="637">
        <v>701.72424</v>
      </c>
      <c r="G34" s="637">
        <v>717.86389752</v>
      </c>
    </row>
    <row r="35" spans="1:7">
      <c r="A35" s="636">
        <v>14</v>
      </c>
      <c r="B35" s="637">
        <v>754.353558</v>
      </c>
      <c r="C35" s="637">
        <v>761.566116</v>
      </c>
      <c r="D35" s="637">
        <v>861.000582</v>
      </c>
      <c r="E35" s="637">
        <v>825.596688</v>
      </c>
      <c r="F35" s="637">
        <v>722.985402</v>
      </c>
      <c r="G35" s="637">
        <v>739.614066246</v>
      </c>
    </row>
    <row r="36" spans="1:7">
      <c r="A36" s="636">
        <v>14.5</v>
      </c>
      <c r="B36" s="637">
        <v>776.238318</v>
      </c>
      <c r="C36" s="637">
        <v>784.333326</v>
      </c>
      <c r="D36" s="637">
        <v>886.62693</v>
      </c>
      <c r="E36" s="637">
        <v>849.822882</v>
      </c>
      <c r="F36" s="637">
        <v>744.246564</v>
      </c>
      <c r="G36" s="637">
        <v>761.364234972</v>
      </c>
    </row>
    <row r="37" spans="1:7">
      <c r="A37" s="636">
        <v>15</v>
      </c>
      <c r="B37" s="637">
        <v>798.123078</v>
      </c>
      <c r="C37" s="637">
        <v>807.100536</v>
      </c>
      <c r="D37" s="637">
        <v>912.265044</v>
      </c>
      <c r="E37" s="637">
        <v>874.03731</v>
      </c>
      <c r="F37" s="637">
        <v>765.49596</v>
      </c>
      <c r="G37" s="637">
        <v>783.10236708</v>
      </c>
    </row>
    <row r="38" spans="1:7">
      <c r="A38" s="636">
        <v>15.5</v>
      </c>
      <c r="B38" s="637">
        <v>820.007838</v>
      </c>
      <c r="C38" s="637">
        <v>829.85598</v>
      </c>
      <c r="D38" s="637">
        <v>937.891392</v>
      </c>
      <c r="E38" s="637">
        <v>898.263504</v>
      </c>
      <c r="F38" s="637">
        <v>786.757122</v>
      </c>
      <c r="G38" s="637">
        <v>804.852535806</v>
      </c>
    </row>
    <row r="39" spans="1:7">
      <c r="A39" s="636">
        <v>16</v>
      </c>
      <c r="B39" s="637">
        <v>841.892598</v>
      </c>
      <c r="C39" s="637">
        <v>852.62319</v>
      </c>
      <c r="D39" s="637">
        <v>963.529506</v>
      </c>
      <c r="E39" s="637">
        <v>922.477932</v>
      </c>
      <c r="F39" s="637">
        <v>808.018284</v>
      </c>
      <c r="G39" s="637">
        <v>826.602704532</v>
      </c>
    </row>
    <row r="40" spans="1:7">
      <c r="A40" s="636">
        <v>16.5</v>
      </c>
      <c r="B40" s="637">
        <v>863.777358</v>
      </c>
      <c r="C40" s="637">
        <v>875.3904</v>
      </c>
      <c r="D40" s="637">
        <v>989.155854</v>
      </c>
      <c r="E40" s="637">
        <v>946.704126</v>
      </c>
      <c r="F40" s="637">
        <v>829.279446</v>
      </c>
      <c r="G40" s="637">
        <v>848.352873258</v>
      </c>
    </row>
    <row r="41" spans="1:7">
      <c r="A41" s="636">
        <v>17</v>
      </c>
      <c r="B41" s="637">
        <v>885.662118</v>
      </c>
      <c r="C41" s="637">
        <v>898.15761</v>
      </c>
      <c r="D41" s="637">
        <v>1014.793968</v>
      </c>
      <c r="E41" s="637">
        <v>970.918554</v>
      </c>
      <c r="F41" s="637">
        <v>850.528842</v>
      </c>
      <c r="G41" s="637">
        <v>870.091005366</v>
      </c>
    </row>
    <row r="42" spans="1:7">
      <c r="A42" s="636">
        <v>17.5</v>
      </c>
      <c r="B42" s="637">
        <v>907.546878</v>
      </c>
      <c r="C42" s="637">
        <v>920.913054</v>
      </c>
      <c r="D42" s="637">
        <v>1040.420316</v>
      </c>
      <c r="E42" s="637">
        <v>995.144748</v>
      </c>
      <c r="F42" s="637">
        <v>871.790004</v>
      </c>
      <c r="G42" s="637">
        <v>891.841174092</v>
      </c>
    </row>
    <row r="43" spans="1:7">
      <c r="A43" s="636">
        <v>18</v>
      </c>
      <c r="B43" s="637">
        <v>929.431638</v>
      </c>
      <c r="C43" s="637">
        <v>943.680264</v>
      </c>
      <c r="D43" s="637">
        <v>1066.05843</v>
      </c>
      <c r="E43" s="637">
        <v>1019.359176</v>
      </c>
      <c r="F43" s="637">
        <v>893.051166</v>
      </c>
      <c r="G43" s="637">
        <v>913.591342818</v>
      </c>
    </row>
    <row r="44" spans="1:7">
      <c r="A44" s="636">
        <v>18.5</v>
      </c>
      <c r="B44" s="637">
        <v>951.316398</v>
      </c>
      <c r="C44" s="637">
        <v>966.447474</v>
      </c>
      <c r="D44" s="637">
        <v>1091.684778</v>
      </c>
      <c r="E44" s="637">
        <v>1043.573604</v>
      </c>
      <c r="F44" s="637">
        <v>914.312328</v>
      </c>
      <c r="G44" s="637">
        <v>935.341511544</v>
      </c>
    </row>
    <row r="45" spans="1:7">
      <c r="A45" s="636">
        <v>19</v>
      </c>
      <c r="B45" s="637">
        <v>973.201158</v>
      </c>
      <c r="C45" s="637">
        <v>989.202918</v>
      </c>
      <c r="D45" s="637">
        <v>1117.322892</v>
      </c>
      <c r="E45" s="637">
        <v>1067.799798</v>
      </c>
      <c r="F45" s="637">
        <v>935.561724</v>
      </c>
      <c r="G45" s="637">
        <v>957.079643652</v>
      </c>
    </row>
    <row r="46" spans="1:7">
      <c r="A46" s="636">
        <v>19.5</v>
      </c>
      <c r="B46" s="637">
        <v>995.085918</v>
      </c>
      <c r="C46" s="637">
        <v>1011.970128</v>
      </c>
      <c r="D46" s="637">
        <v>1142.94924</v>
      </c>
      <c r="E46" s="637">
        <v>1092.014226</v>
      </c>
      <c r="F46" s="637">
        <v>956.822886</v>
      </c>
      <c r="G46" s="637">
        <v>978.829812378</v>
      </c>
    </row>
    <row r="47" spans="1:7">
      <c r="A47" s="636">
        <v>20</v>
      </c>
      <c r="B47" s="637">
        <v>1016.970678</v>
      </c>
      <c r="C47" s="637">
        <v>1034.737338</v>
      </c>
      <c r="D47" s="637">
        <v>1168.587354</v>
      </c>
      <c r="E47" s="637">
        <v>1116.24042</v>
      </c>
      <c r="F47" s="637">
        <v>978.084048</v>
      </c>
      <c r="G47" s="637">
        <v>1000.579981104</v>
      </c>
    </row>
    <row r="48" spans="1:7">
      <c r="A48" s="636">
        <v>20.5</v>
      </c>
      <c r="B48" s="637">
        <v>1038.855438</v>
      </c>
      <c r="C48" s="637">
        <v>1057.492782</v>
      </c>
      <c r="D48" s="637">
        <v>1194.213702</v>
      </c>
      <c r="E48" s="637">
        <v>1140.454848</v>
      </c>
      <c r="F48" s="637">
        <v>999.34521</v>
      </c>
      <c r="G48" s="637">
        <v>1022.33014983</v>
      </c>
    </row>
    <row r="49" spans="1:7">
      <c r="A49" s="638" t="s">
        <v>2982</v>
      </c>
      <c r="B49" s="639">
        <v>53.7</v>
      </c>
      <c r="C49" s="639">
        <v>53.7</v>
      </c>
      <c r="D49" s="640">
        <v>54.94</v>
      </c>
      <c r="E49" s="640">
        <v>53.83</v>
      </c>
      <c r="F49" s="640">
        <v>43.5</v>
      </c>
      <c r="G49" s="640">
        <v>43.5</v>
      </c>
    </row>
    <row r="50" spans="1:7">
      <c r="A50" s="638" t="s">
        <v>2983</v>
      </c>
      <c r="B50" s="639">
        <v>53.7</v>
      </c>
      <c r="C50" s="639">
        <v>53.7</v>
      </c>
      <c r="D50" s="640">
        <v>54.22</v>
      </c>
      <c r="E50" s="640">
        <v>52.93</v>
      </c>
      <c r="F50" s="640">
        <v>43.5</v>
      </c>
      <c r="G50" s="640">
        <v>43.5</v>
      </c>
    </row>
    <row r="51" spans="1:7">
      <c r="A51" s="638" t="s">
        <v>793</v>
      </c>
      <c r="B51" s="639">
        <v>53.7</v>
      </c>
      <c r="C51" s="639">
        <v>53.7</v>
      </c>
      <c r="D51" s="640">
        <v>54.22</v>
      </c>
      <c r="E51" s="640">
        <v>46.99</v>
      </c>
      <c r="F51" s="640">
        <v>43.5</v>
      </c>
      <c r="G51" s="640">
        <v>43.5</v>
      </c>
    </row>
    <row r="52" spans="1:7">
      <c r="A52" s="638" t="s">
        <v>794</v>
      </c>
      <c r="B52" s="639">
        <v>53.7</v>
      </c>
      <c r="C52" s="639">
        <v>53.7</v>
      </c>
      <c r="D52" s="640">
        <v>52.73</v>
      </c>
      <c r="E52" s="640">
        <v>46.83</v>
      </c>
      <c r="F52" s="640">
        <v>43.5</v>
      </c>
      <c r="G52" s="640">
        <v>43.5</v>
      </c>
    </row>
    <row r="54" spans="1:14">
      <c r="A54" s="641" t="s">
        <v>2984</v>
      </c>
      <c r="B54" s="642"/>
      <c r="C54" s="642"/>
      <c r="D54" s="642"/>
      <c r="E54" s="642"/>
      <c r="F54" s="642"/>
      <c r="G54" s="642"/>
      <c r="H54" s="642"/>
      <c r="I54" s="642"/>
      <c r="J54" s="642"/>
      <c r="K54" s="642"/>
      <c r="L54" s="642"/>
      <c r="M54" s="642"/>
      <c r="N54" s="650"/>
    </row>
    <row r="55" spans="1:14">
      <c r="A55" s="641" t="s">
        <v>2985</v>
      </c>
      <c r="B55" s="642"/>
      <c r="C55" s="642"/>
      <c r="D55" s="642"/>
      <c r="E55" s="642"/>
      <c r="F55" s="642"/>
      <c r="G55" s="642"/>
      <c r="H55" s="642"/>
      <c r="I55" s="642"/>
      <c r="J55" s="642"/>
      <c r="K55" s="642"/>
      <c r="L55" s="642"/>
      <c r="M55" s="642"/>
      <c r="N55" s="650"/>
    </row>
    <row r="56" spans="1:14">
      <c r="A56" s="643" t="s">
        <v>2986</v>
      </c>
      <c r="B56" s="644"/>
      <c r="C56" s="644"/>
      <c r="D56" s="644"/>
      <c r="E56" s="644"/>
      <c r="F56" s="644"/>
      <c r="G56" s="644"/>
      <c r="H56" s="644"/>
      <c r="I56" s="644"/>
      <c r="J56" s="644"/>
      <c r="K56" s="644"/>
      <c r="L56" s="644"/>
      <c r="M56" s="644"/>
      <c r="N56" s="651"/>
    </row>
    <row r="57" spans="1:14">
      <c r="A57" s="643" t="s">
        <v>2997</v>
      </c>
      <c r="B57" s="644"/>
      <c r="C57" s="644"/>
      <c r="D57" s="644"/>
      <c r="E57" s="644"/>
      <c r="F57" s="644"/>
      <c r="G57" s="644"/>
      <c r="H57" s="644"/>
      <c r="I57" s="644"/>
      <c r="J57" s="644"/>
      <c r="K57" s="644"/>
      <c r="L57" s="644"/>
      <c r="M57" s="644"/>
      <c r="N57" s="651"/>
    </row>
    <row r="58" ht="16.5" spans="1:9">
      <c r="A58" s="645" t="s">
        <v>2988</v>
      </c>
      <c r="B58" s="646"/>
      <c r="C58" s="646"/>
      <c r="D58" s="646"/>
      <c r="E58" s="646"/>
      <c r="F58" s="646"/>
      <c r="G58" s="646"/>
      <c r="H58" s="624"/>
      <c r="I58" s="624"/>
    </row>
    <row r="59" ht="15" spans="1:9">
      <c r="A59" s="647" t="s">
        <v>2973</v>
      </c>
      <c r="B59" s="647"/>
      <c r="C59" s="647"/>
      <c r="D59" s="647"/>
      <c r="E59" s="647"/>
      <c r="F59" s="647"/>
      <c r="G59" s="647"/>
      <c r="H59" s="624"/>
      <c r="I59" s="624"/>
    </row>
    <row r="60" ht="15" spans="1:9">
      <c r="A60" s="648" t="s">
        <v>2954</v>
      </c>
      <c r="B60" s="648"/>
      <c r="C60" s="648"/>
      <c r="D60" s="648"/>
      <c r="E60" s="648"/>
      <c r="F60" s="648"/>
      <c r="G60" s="648"/>
      <c r="H60" s="624"/>
      <c r="I60" s="624"/>
    </row>
    <row r="61" ht="16.5" spans="1:9">
      <c r="A61" s="645" t="s">
        <v>2955</v>
      </c>
      <c r="B61" s="646"/>
      <c r="C61" s="646"/>
      <c r="D61" s="646"/>
      <c r="E61" s="646"/>
      <c r="F61" s="646"/>
      <c r="G61" s="646"/>
      <c r="H61" s="624"/>
      <c r="I61" s="624"/>
    </row>
    <row r="62" ht="16.5" spans="1:9">
      <c r="A62" s="646" t="s">
        <v>2956</v>
      </c>
      <c r="B62" s="646"/>
      <c r="C62" s="646"/>
      <c r="D62" s="646"/>
      <c r="E62" s="646"/>
      <c r="F62" s="646"/>
      <c r="G62" s="646"/>
      <c r="H62" s="624"/>
      <c r="I62" s="624"/>
    </row>
    <row r="63" ht="16.5" spans="1:9">
      <c r="A63" s="646" t="s">
        <v>2957</v>
      </c>
      <c r="B63" s="646"/>
      <c r="C63" s="646"/>
      <c r="D63" s="646"/>
      <c r="E63" s="646"/>
      <c r="F63" s="646"/>
      <c r="G63" s="646"/>
      <c r="H63" s="624"/>
      <c r="I63" s="624"/>
    </row>
    <row r="64" ht="15" spans="1:9">
      <c r="A64" s="646" t="s">
        <v>2958</v>
      </c>
      <c r="B64" s="646"/>
      <c r="C64" s="646"/>
      <c r="D64" s="646"/>
      <c r="E64" s="646"/>
      <c r="F64" s="646"/>
      <c r="G64" s="646"/>
      <c r="H64" s="624"/>
      <c r="I64" s="624"/>
    </row>
    <row r="65" ht="15" spans="1:9">
      <c r="A65" s="648" t="s">
        <v>2959</v>
      </c>
      <c r="B65" s="648"/>
      <c r="C65" s="648"/>
      <c r="D65" s="648"/>
      <c r="E65" s="648"/>
      <c r="F65" s="648"/>
      <c r="G65" s="648"/>
      <c r="H65" s="624"/>
      <c r="I65" s="624"/>
    </row>
    <row r="66" ht="16.5" spans="1:9">
      <c r="A66" s="646" t="s">
        <v>2960</v>
      </c>
      <c r="B66" s="646"/>
      <c r="C66" s="646"/>
      <c r="D66" s="646"/>
      <c r="E66" s="646"/>
      <c r="F66" s="646"/>
      <c r="G66" s="646"/>
      <c r="H66" s="624"/>
      <c r="I66" s="624"/>
    </row>
    <row r="67" ht="15" spans="1:9">
      <c r="A67" s="645" t="s">
        <v>2989</v>
      </c>
      <c r="B67" s="646"/>
      <c r="C67" s="646"/>
      <c r="D67" s="646"/>
      <c r="E67" s="646"/>
      <c r="F67" s="646"/>
      <c r="G67" s="646"/>
      <c r="H67" s="624"/>
      <c r="I67" s="624"/>
    </row>
    <row r="68" ht="15" spans="1:9">
      <c r="A68" s="652" t="s">
        <v>2962</v>
      </c>
      <c r="B68" s="653"/>
      <c r="C68" s="653"/>
      <c r="D68" s="653"/>
      <c r="E68" s="653"/>
      <c r="F68" s="653"/>
      <c r="G68" s="646"/>
      <c r="H68" s="624"/>
      <c r="I68" s="624"/>
    </row>
    <row r="69" ht="15" spans="1:9">
      <c r="A69" s="652" t="s">
        <v>2963</v>
      </c>
      <c r="B69" s="652"/>
      <c r="C69" s="652"/>
      <c r="D69" s="652"/>
      <c r="E69" s="652"/>
      <c r="F69" s="652"/>
      <c r="G69" s="652"/>
      <c r="H69" s="624"/>
      <c r="I69" s="624"/>
    </row>
    <row r="70" spans="1:9">
      <c r="A70" s="654" t="s">
        <v>2727</v>
      </c>
      <c r="B70" s="655"/>
      <c r="C70" s="655"/>
      <c r="D70" s="656"/>
      <c r="E70" s="656"/>
      <c r="F70" s="656"/>
      <c r="G70" s="656"/>
      <c r="H70" s="656"/>
      <c r="I70" s="655"/>
    </row>
    <row r="71" spans="1:9">
      <c r="A71" s="657" t="s">
        <v>2728</v>
      </c>
      <c r="B71" s="658"/>
      <c r="C71" s="658"/>
      <c r="D71" s="659"/>
      <c r="E71" s="660"/>
      <c r="F71" s="660"/>
      <c r="G71" s="660"/>
      <c r="H71" s="660"/>
      <c r="I71" s="619"/>
    </row>
    <row r="72" spans="1:9">
      <c r="A72" s="661" t="s">
        <v>2729</v>
      </c>
      <c r="B72" s="658"/>
      <c r="C72" s="658"/>
      <c r="D72" s="659"/>
      <c r="E72" s="659"/>
      <c r="F72" s="659"/>
      <c r="G72" s="659"/>
      <c r="H72" s="659"/>
      <c r="I72" s="619"/>
    </row>
    <row r="73" spans="1:9">
      <c r="A73" s="662" t="s">
        <v>2730</v>
      </c>
      <c r="B73" s="658"/>
      <c r="C73" s="658"/>
      <c r="D73" s="660"/>
      <c r="E73" s="660"/>
      <c r="F73" s="660"/>
      <c r="G73" s="660"/>
      <c r="H73" s="660"/>
      <c r="I73" s="619"/>
    </row>
    <row r="74" spans="1:9">
      <c r="A74" s="662" t="s">
        <v>2731</v>
      </c>
      <c r="B74" s="658"/>
      <c r="C74" s="658"/>
      <c r="D74" s="660"/>
      <c r="E74" s="660"/>
      <c r="F74" s="660"/>
      <c r="G74" s="660"/>
      <c r="H74" s="660"/>
      <c r="I74" s="619"/>
    </row>
    <row r="75" spans="1:9">
      <c r="A75" s="662" t="s">
        <v>2732</v>
      </c>
      <c r="B75" s="658"/>
      <c r="C75" s="658"/>
      <c r="D75" s="659"/>
      <c r="E75" s="659"/>
      <c r="F75" s="659"/>
      <c r="G75" s="660"/>
      <c r="H75" s="660"/>
      <c r="I75" s="619"/>
    </row>
    <row r="76" spans="1:9">
      <c r="A76" s="662" t="s">
        <v>2733</v>
      </c>
      <c r="B76" s="658"/>
      <c r="C76" s="658"/>
      <c r="D76" s="659"/>
      <c r="E76" s="659"/>
      <c r="F76" s="659"/>
      <c r="G76" s="660"/>
      <c r="H76" s="660"/>
      <c r="I76" s="619"/>
    </row>
    <row r="77" spans="1:9">
      <c r="A77" s="662" t="s">
        <v>2734</v>
      </c>
      <c r="B77" s="658"/>
      <c r="C77" s="658"/>
      <c r="D77" s="659"/>
      <c r="E77" s="659"/>
      <c r="F77" s="659"/>
      <c r="G77" s="660"/>
      <c r="H77" s="660"/>
      <c r="I77" s="619"/>
    </row>
    <row r="78" spans="1:9">
      <c r="A78" s="616" t="s">
        <v>2735</v>
      </c>
      <c r="B78" s="617"/>
      <c r="C78" s="617"/>
      <c r="D78" s="618"/>
      <c r="E78" s="618"/>
      <c r="F78" s="618"/>
      <c r="G78" s="618"/>
      <c r="H78" s="618"/>
      <c r="I78" s="619"/>
    </row>
    <row r="79" ht="28" customHeight="1" spans="1:12">
      <c r="A79" s="663" t="s">
        <v>2990</v>
      </c>
      <c r="B79" s="664"/>
      <c r="C79" s="664"/>
      <c r="D79" s="665"/>
      <c r="E79" s="665"/>
      <c r="F79" s="665"/>
      <c r="G79" s="665"/>
      <c r="H79" s="665"/>
      <c r="I79" s="664"/>
      <c r="J79" s="666"/>
      <c r="K79" s="666"/>
      <c r="L79" s="666"/>
    </row>
    <row r="80" spans="1:12">
      <c r="A80" s="666" t="s">
        <v>2991</v>
      </c>
      <c r="B80" s="666"/>
      <c r="C80" s="666"/>
      <c r="D80" s="666"/>
      <c r="E80" s="666"/>
      <c r="F80" s="666"/>
      <c r="G80" s="666"/>
      <c r="H80" s="666"/>
      <c r="I80" s="666"/>
      <c r="J80" s="666"/>
      <c r="K80" s="666"/>
      <c r="L80" s="666"/>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H9"/>
    </sheetView>
  </sheetViews>
  <sheetFormatPr defaultColWidth="9" defaultRowHeight="14.25"/>
  <cols>
    <col min="2" max="2" width="19" customWidth="1"/>
    <col min="7" max="7" width="9.625" customWidth="1"/>
  </cols>
  <sheetData>
    <row r="1" ht="33.75" spans="1:9">
      <c r="A1" s="596" t="s">
        <v>95</v>
      </c>
      <c r="B1" s="596"/>
      <c r="C1" s="596"/>
      <c r="D1" s="596"/>
      <c r="E1" s="596"/>
      <c r="F1" s="596"/>
      <c r="G1" s="596"/>
      <c r="H1" s="596"/>
      <c r="I1" s="596"/>
    </row>
    <row r="2" ht="18.75" spans="1:9">
      <c r="A2" s="32" t="s">
        <v>216</v>
      </c>
      <c r="B2" s="32"/>
      <c r="C2" s="32"/>
      <c r="D2" s="32"/>
      <c r="E2" s="32"/>
      <c r="F2" s="32"/>
      <c r="G2" s="32"/>
      <c r="H2" s="32"/>
      <c r="I2" s="32"/>
    </row>
    <row r="3" spans="1:9">
      <c r="A3" s="597"/>
      <c r="B3" s="598" t="s">
        <v>2664</v>
      </c>
      <c r="C3" s="598"/>
      <c r="D3" s="598"/>
      <c r="E3" s="598"/>
      <c r="F3" s="598"/>
      <c r="G3" s="598"/>
      <c r="H3" s="598"/>
      <c r="I3" s="598"/>
    </row>
    <row r="4" ht="33.75" spans="1:9">
      <c r="A4" s="599" t="s">
        <v>2998</v>
      </c>
      <c r="B4" s="600"/>
      <c r="C4" s="600"/>
      <c r="D4" s="600"/>
      <c r="E4" s="600"/>
      <c r="F4" s="600"/>
      <c r="G4" s="601" t="s">
        <v>99</v>
      </c>
      <c r="H4" s="602"/>
      <c r="I4" s="623"/>
    </row>
    <row r="5" ht="32" customHeight="1" spans="1:9">
      <c r="A5" s="603" t="s">
        <v>729</v>
      </c>
      <c r="B5" s="604" t="s">
        <v>2629</v>
      </c>
      <c r="C5" s="605" t="s">
        <v>2999</v>
      </c>
      <c r="D5" s="605" t="s">
        <v>3000</v>
      </c>
      <c r="E5" s="605" t="s">
        <v>3001</v>
      </c>
      <c r="F5" s="606" t="s">
        <v>3002</v>
      </c>
      <c r="G5" s="607" t="s">
        <v>793</v>
      </c>
      <c r="H5" s="607" t="s">
        <v>794</v>
      </c>
      <c r="I5" s="624"/>
    </row>
    <row r="6" ht="32" customHeight="1" spans="1:9">
      <c r="A6" s="608">
        <v>1</v>
      </c>
      <c r="B6" s="609" t="s">
        <v>248</v>
      </c>
      <c r="C6" s="610">
        <v>63</v>
      </c>
      <c r="D6" s="610">
        <v>60</v>
      </c>
      <c r="E6" s="610">
        <v>59</v>
      </c>
      <c r="F6" s="611">
        <v>57</v>
      </c>
      <c r="G6" s="611">
        <v>57</v>
      </c>
      <c r="H6" s="611">
        <v>57</v>
      </c>
      <c r="I6" s="624"/>
    </row>
    <row r="7" ht="32" customHeight="1" spans="1:9">
      <c r="A7" s="608">
        <v>2</v>
      </c>
      <c r="B7" s="609" t="s">
        <v>3003</v>
      </c>
      <c r="C7" s="610">
        <v>64</v>
      </c>
      <c r="D7" s="610">
        <v>57</v>
      </c>
      <c r="E7" s="610">
        <v>56</v>
      </c>
      <c r="F7" s="611">
        <v>52</v>
      </c>
      <c r="G7" s="610">
        <v>47.5</v>
      </c>
      <c r="H7" s="610">
        <v>47.5</v>
      </c>
      <c r="I7" s="624"/>
    </row>
    <row r="8" ht="32" customHeight="1" spans="1:9">
      <c r="A8" s="608">
        <v>3</v>
      </c>
      <c r="B8" s="609" t="s">
        <v>358</v>
      </c>
      <c r="C8" s="610">
        <v>59</v>
      </c>
      <c r="D8" s="610">
        <v>52</v>
      </c>
      <c r="E8" s="610">
        <v>52</v>
      </c>
      <c r="F8" s="611">
        <v>48</v>
      </c>
      <c r="G8" s="610">
        <v>45</v>
      </c>
      <c r="H8" s="610">
        <v>45</v>
      </c>
      <c r="I8" s="624"/>
    </row>
    <row r="9" ht="41" customHeight="1" spans="1:10">
      <c r="A9" s="608">
        <v>4</v>
      </c>
      <c r="B9" s="609" t="s">
        <v>366</v>
      </c>
      <c r="C9" s="610">
        <v>59</v>
      </c>
      <c r="D9" s="610">
        <v>52</v>
      </c>
      <c r="E9" s="610">
        <v>52</v>
      </c>
      <c r="F9" s="611">
        <v>48</v>
      </c>
      <c r="G9" s="610">
        <v>45</v>
      </c>
      <c r="H9" s="610">
        <v>45</v>
      </c>
      <c r="J9" s="624"/>
    </row>
    <row r="10" ht="20" customHeight="1" spans="1:9">
      <c r="A10" s="588" t="s">
        <v>3004</v>
      </c>
      <c r="B10" s="588"/>
      <c r="C10" s="588"/>
      <c r="D10" s="588"/>
      <c r="E10" s="588"/>
      <c r="F10" s="588"/>
      <c r="G10" s="588"/>
      <c r="H10" s="612"/>
      <c r="I10" s="624"/>
    </row>
    <row r="11" s="588" customFormat="1" ht="18" customHeight="1" spans="1:1">
      <c r="A11" s="588" t="s">
        <v>753</v>
      </c>
    </row>
    <row r="12" s="588" customFormat="1" ht="18" customHeight="1" spans="1:3">
      <c r="A12" s="613" t="s">
        <v>3005</v>
      </c>
      <c r="B12" s="613"/>
      <c r="C12" s="613"/>
    </row>
    <row r="13" s="588" customFormat="1" ht="18" customHeight="1" spans="1:3">
      <c r="A13" s="614" t="s">
        <v>3006</v>
      </c>
      <c r="B13" s="614"/>
      <c r="C13" s="614"/>
    </row>
    <row r="14" s="588" customFormat="1" ht="18" customHeight="1" spans="1:1">
      <c r="A14" s="588" t="s">
        <v>2653</v>
      </c>
    </row>
    <row r="15" s="588" customFormat="1" ht="40" customHeight="1" spans="1:10">
      <c r="A15" s="615" t="s">
        <v>3007</v>
      </c>
      <c r="B15" s="615"/>
      <c r="C15" s="615"/>
      <c r="D15" s="615"/>
      <c r="E15" s="615"/>
      <c r="F15" s="615"/>
      <c r="G15" s="615"/>
      <c r="H15" s="615"/>
      <c r="I15" s="615"/>
      <c r="J15" s="615"/>
    </row>
    <row r="16" s="588" customFormat="1" ht="18" customHeight="1" spans="1:1">
      <c r="A16" s="588" t="s">
        <v>2655</v>
      </c>
    </row>
    <row r="17" s="588" customFormat="1" ht="18" customHeight="1" spans="1:1">
      <c r="A17" s="588" t="s">
        <v>2656</v>
      </c>
    </row>
    <row r="18" s="588" customFormat="1" ht="18" customHeight="1" spans="1:1">
      <c r="A18" s="588" t="s">
        <v>2657</v>
      </c>
    </row>
    <row r="19" s="588" customFormat="1" ht="18" customHeight="1" spans="1:1">
      <c r="A19" s="588" t="s">
        <v>2658</v>
      </c>
    </row>
    <row r="20" s="588" customFormat="1" ht="18" customHeight="1" spans="1:1">
      <c r="A20" s="588" t="s">
        <v>2659</v>
      </c>
    </row>
    <row r="21" s="588" customFormat="1" ht="18" customHeight="1" spans="1:1">
      <c r="A21" s="588" t="s">
        <v>2660</v>
      </c>
    </row>
    <row r="22" s="588" customFormat="1" ht="13.5" spans="1:1">
      <c r="A22" s="588" t="s">
        <v>2661</v>
      </c>
    </row>
    <row r="23" s="588" customFormat="1" ht="13.5" spans="1:1">
      <c r="A23" s="588" t="s">
        <v>2662</v>
      </c>
    </row>
    <row r="24" spans="1:7">
      <c r="A24" s="616" t="s">
        <v>2735</v>
      </c>
      <c r="B24" s="617"/>
      <c r="C24" s="618"/>
      <c r="D24" s="618"/>
      <c r="E24" s="618"/>
      <c r="F24" s="618"/>
      <c r="G24" s="619"/>
    </row>
    <row r="25" spans="1:7">
      <c r="A25" s="620" t="s">
        <v>2736</v>
      </c>
      <c r="B25" s="621"/>
      <c r="C25" s="622"/>
      <c r="D25" s="622"/>
      <c r="E25" s="622"/>
      <c r="F25" s="622"/>
      <c r="G25" s="62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72" t="s">
        <v>3008</v>
      </c>
      <c r="B1" s="572"/>
      <c r="C1" s="572"/>
      <c r="D1" s="572"/>
      <c r="E1" s="572"/>
      <c r="F1" s="572"/>
      <c r="G1" s="572"/>
      <c r="H1" s="572"/>
      <c r="I1" s="572"/>
      <c r="J1" s="572"/>
      <c r="K1" s="572"/>
      <c r="L1" s="572"/>
      <c r="M1" s="572"/>
      <c r="N1" s="572"/>
      <c r="O1" s="572"/>
      <c r="P1" s="572"/>
      <c r="Q1" s="572"/>
      <c r="R1" s="572"/>
    </row>
    <row r="2" spans="1:18">
      <c r="A2" s="572"/>
      <c r="B2" s="572"/>
      <c r="C2" s="572"/>
      <c r="D2" s="572"/>
      <c r="E2" s="572"/>
      <c r="F2" s="572"/>
      <c r="G2" s="572"/>
      <c r="H2" s="572"/>
      <c r="I2" s="572"/>
      <c r="J2" s="572"/>
      <c r="K2" s="572"/>
      <c r="L2" s="572"/>
      <c r="M2" s="572"/>
      <c r="N2" s="572"/>
      <c r="O2" s="572"/>
      <c r="P2" s="572"/>
      <c r="Q2" s="572"/>
      <c r="R2" s="572"/>
    </row>
    <row r="3" ht="22.5" spans="1:18">
      <c r="A3" s="573" t="s">
        <v>3009</v>
      </c>
      <c r="B3" s="574"/>
      <c r="C3" s="574"/>
      <c r="D3" s="574"/>
      <c r="E3" s="574"/>
      <c r="F3" s="575"/>
      <c r="G3" s="576"/>
      <c r="H3" s="576"/>
      <c r="I3" s="589"/>
      <c r="J3" s="589"/>
      <c r="K3" s="589"/>
      <c r="L3" s="590"/>
      <c r="M3" s="590"/>
      <c r="N3" s="590"/>
      <c r="O3" s="590"/>
      <c r="P3" s="590"/>
      <c r="Q3" s="590"/>
      <c r="R3" s="590"/>
    </row>
    <row r="4" ht="23.25" spans="1:18">
      <c r="A4" s="577" t="s">
        <v>3010</v>
      </c>
      <c r="B4" s="577"/>
      <c r="C4" s="577"/>
      <c r="D4" s="577"/>
      <c r="E4" s="577"/>
      <c r="F4" s="577"/>
      <c r="G4" s="578"/>
      <c r="H4" s="578"/>
      <c r="I4" s="591"/>
      <c r="J4" s="591"/>
      <c r="K4" s="591"/>
      <c r="L4" s="581"/>
      <c r="M4" s="581"/>
      <c r="N4" s="581"/>
      <c r="O4" s="581"/>
      <c r="P4" s="581"/>
      <c r="Q4" s="581"/>
      <c r="R4" s="581"/>
    </row>
    <row r="5" ht="15" spans="1:18">
      <c r="A5" s="575" t="s">
        <v>3011</v>
      </c>
      <c r="B5" s="575"/>
      <c r="C5" s="575"/>
      <c r="D5" s="575"/>
      <c r="E5" s="575"/>
      <c r="F5" s="575"/>
      <c r="G5" s="579"/>
      <c r="H5" s="579"/>
      <c r="I5" s="589"/>
      <c r="J5" s="589"/>
      <c r="K5" s="589"/>
      <c r="L5" s="589"/>
      <c r="M5" s="589"/>
      <c r="N5" s="589"/>
      <c r="O5" s="589"/>
      <c r="P5" s="589"/>
      <c r="Q5" s="589"/>
      <c r="R5" s="589"/>
    </row>
    <row r="6" ht="13" customHeight="1" spans="1:18">
      <c r="A6" s="573" t="s">
        <v>3012</v>
      </c>
      <c r="B6" s="573"/>
      <c r="C6" s="573"/>
      <c r="D6" s="573"/>
      <c r="E6" s="573"/>
      <c r="F6" s="575"/>
      <c r="G6" s="579"/>
      <c r="H6" s="579"/>
      <c r="I6" s="589"/>
      <c r="J6" s="589"/>
      <c r="K6" s="589"/>
      <c r="L6" s="589"/>
      <c r="M6" s="589"/>
      <c r="N6" s="589"/>
      <c r="O6" s="589"/>
      <c r="P6" s="589"/>
      <c r="Q6" s="589"/>
      <c r="R6" s="589"/>
    </row>
    <row r="7" ht="15" spans="1:18">
      <c r="A7" s="573" t="s">
        <v>3013</v>
      </c>
      <c r="B7" s="573"/>
      <c r="C7" s="573"/>
      <c r="D7" s="575"/>
      <c r="E7" s="575"/>
      <c r="F7" s="575"/>
      <c r="G7" s="579"/>
      <c r="H7" s="579"/>
      <c r="I7" s="589"/>
      <c r="J7" s="589"/>
      <c r="K7" s="589"/>
      <c r="L7" s="589"/>
      <c r="M7" s="589"/>
      <c r="N7" s="589"/>
      <c r="O7" s="589"/>
      <c r="P7" s="589"/>
      <c r="Q7" s="589"/>
      <c r="R7" s="589"/>
    </row>
    <row r="8" ht="18" customHeight="1" spans="1:18">
      <c r="A8" s="573" t="s">
        <v>3014</v>
      </c>
      <c r="B8" s="575"/>
      <c r="C8" s="575"/>
      <c r="D8" s="575"/>
      <c r="E8" s="575"/>
      <c r="F8" s="575"/>
      <c r="G8" s="579"/>
      <c r="H8" s="579"/>
      <c r="I8" s="589"/>
      <c r="J8" s="589"/>
      <c r="K8" s="589"/>
      <c r="L8" s="589"/>
      <c r="M8" s="589"/>
      <c r="N8" s="589"/>
      <c r="O8" s="589"/>
      <c r="P8" s="589"/>
      <c r="Q8" s="589"/>
      <c r="R8" s="589"/>
    </row>
    <row r="9" ht="15" spans="1:18">
      <c r="A9" s="580" t="s">
        <v>3015</v>
      </c>
      <c r="B9" s="575"/>
      <c r="C9" s="575"/>
      <c r="D9" s="575"/>
      <c r="E9" s="575"/>
      <c r="F9" s="575"/>
      <c r="G9" s="576"/>
      <c r="H9" s="576"/>
      <c r="I9" s="589"/>
      <c r="J9" s="589"/>
      <c r="K9" s="589"/>
      <c r="L9" s="589"/>
      <c r="M9" s="589"/>
      <c r="N9" s="589"/>
      <c r="O9" s="589"/>
      <c r="P9" s="589"/>
      <c r="Q9" s="589"/>
      <c r="R9" s="589"/>
    </row>
    <row r="10" ht="18" customHeight="1" spans="1:18">
      <c r="A10" s="581" t="s">
        <v>3016</v>
      </c>
      <c r="B10" s="581"/>
      <c r="C10" s="581"/>
      <c r="D10" s="581"/>
      <c r="E10" s="581"/>
      <c r="F10" s="581"/>
      <c r="G10" s="581"/>
      <c r="H10" s="581"/>
      <c r="I10" s="588"/>
      <c r="J10" s="588"/>
      <c r="K10" s="588"/>
      <c r="L10" s="589"/>
      <c r="M10" s="589"/>
      <c r="N10" s="589"/>
      <c r="O10" s="589"/>
      <c r="P10" s="589"/>
      <c r="Q10" s="589"/>
      <c r="R10" s="589"/>
    </row>
    <row r="11" spans="1:18">
      <c r="A11" s="581" t="s">
        <v>3017</v>
      </c>
      <c r="B11" s="581"/>
      <c r="C11" s="581"/>
      <c r="D11" s="581"/>
      <c r="E11" s="581"/>
      <c r="F11" s="581"/>
      <c r="G11" s="581"/>
      <c r="H11" s="581"/>
      <c r="I11" s="588"/>
      <c r="J11" s="588"/>
      <c r="K11" s="588"/>
      <c r="L11" s="589"/>
      <c r="M11" s="589"/>
      <c r="N11" s="589"/>
      <c r="O11" s="589"/>
      <c r="P11" s="589"/>
      <c r="Q11" s="589"/>
      <c r="R11" s="589"/>
    </row>
    <row r="12" ht="15" customHeight="1" spans="1:18">
      <c r="A12" s="581" t="s">
        <v>3018</v>
      </c>
      <c r="B12" s="581"/>
      <c r="C12" s="581"/>
      <c r="D12" s="581"/>
      <c r="E12" s="581"/>
      <c r="F12" s="581"/>
      <c r="G12" s="581"/>
      <c r="H12" s="581"/>
      <c r="I12" s="588"/>
      <c r="J12" s="588"/>
      <c r="K12" s="588"/>
      <c r="L12" s="589"/>
      <c r="M12" s="589"/>
      <c r="N12" s="589"/>
      <c r="O12" s="589"/>
      <c r="P12" s="589"/>
      <c r="Q12" s="589"/>
      <c r="R12" s="589"/>
    </row>
    <row r="13" spans="1:18">
      <c r="A13" s="581" t="s">
        <v>3019</v>
      </c>
      <c r="B13" s="581"/>
      <c r="C13" s="581"/>
      <c r="D13" s="581"/>
      <c r="E13" s="581"/>
      <c r="F13" s="581"/>
      <c r="G13" s="581"/>
      <c r="H13" s="581"/>
      <c r="I13" s="588"/>
      <c r="J13" s="588"/>
      <c r="K13" s="588"/>
      <c r="L13" s="589"/>
      <c r="M13" s="589"/>
      <c r="N13" s="589"/>
      <c r="O13" s="589"/>
      <c r="P13" s="589"/>
      <c r="Q13" s="589"/>
      <c r="R13" s="589"/>
    </row>
    <row r="14" ht="18" customHeight="1" spans="1:18">
      <c r="A14" s="581" t="s">
        <v>3020</v>
      </c>
      <c r="B14" s="581"/>
      <c r="C14" s="581"/>
      <c r="D14" s="581"/>
      <c r="E14" s="581"/>
      <c r="F14" s="581"/>
      <c r="G14" s="581"/>
      <c r="H14" s="581"/>
      <c r="I14" s="588"/>
      <c r="J14" s="588"/>
      <c r="K14" s="588"/>
      <c r="L14" s="589"/>
      <c r="M14" s="589"/>
      <c r="N14" s="589"/>
      <c r="O14" s="589"/>
      <c r="P14" s="589"/>
      <c r="Q14" s="589"/>
      <c r="R14" s="589"/>
    </row>
    <row r="15" spans="1:18">
      <c r="A15" s="581" t="s">
        <v>3021</v>
      </c>
      <c r="B15" s="581"/>
      <c r="C15" s="581"/>
      <c r="D15" s="581"/>
      <c r="E15" s="581"/>
      <c r="F15" s="581"/>
      <c r="G15" s="581"/>
      <c r="H15" s="581"/>
      <c r="I15" s="588"/>
      <c r="J15" s="588"/>
      <c r="K15" s="588"/>
      <c r="L15" s="589"/>
      <c r="M15" s="589"/>
      <c r="N15" s="589"/>
      <c r="O15" s="589"/>
      <c r="P15" s="589"/>
      <c r="Q15" s="589"/>
      <c r="R15" s="589"/>
    </row>
    <row r="16" ht="18" customHeight="1" spans="1:18">
      <c r="A16" s="581" t="s">
        <v>3022</v>
      </c>
      <c r="B16" s="581"/>
      <c r="C16" s="581"/>
      <c r="D16" s="581"/>
      <c r="E16" s="581"/>
      <c r="F16" s="581"/>
      <c r="G16" s="581"/>
      <c r="H16" s="581"/>
      <c r="I16" s="588"/>
      <c r="J16" s="588"/>
      <c r="K16" s="588"/>
      <c r="L16" s="589"/>
      <c r="M16" s="589"/>
      <c r="N16" s="589"/>
      <c r="O16" s="589"/>
      <c r="P16" s="589"/>
      <c r="Q16" s="589"/>
      <c r="R16" s="589"/>
    </row>
    <row r="17" ht="18.75" spans="1:18">
      <c r="A17" s="582" t="s">
        <v>3023</v>
      </c>
      <c r="B17" s="582"/>
      <c r="C17" s="582"/>
      <c r="D17" s="582"/>
      <c r="E17" s="582"/>
      <c r="F17" s="582"/>
      <c r="G17" s="583"/>
      <c r="H17" s="583"/>
      <c r="I17" s="592"/>
      <c r="J17" s="592"/>
      <c r="K17" s="592"/>
      <c r="L17" s="593"/>
      <c r="M17" s="593"/>
      <c r="N17" s="593"/>
      <c r="O17" s="593"/>
      <c r="P17" s="593"/>
      <c r="Q17" s="593"/>
      <c r="R17" s="593"/>
    </row>
    <row r="18" ht="17" customHeight="1" spans="1:18">
      <c r="A18" s="581" t="s">
        <v>3024</v>
      </c>
      <c r="B18" s="581"/>
      <c r="C18" s="581"/>
      <c r="D18" s="581"/>
      <c r="E18" s="581"/>
      <c r="F18" s="581"/>
      <c r="G18" s="581"/>
      <c r="H18" s="581"/>
      <c r="I18" s="588"/>
      <c r="J18" s="588"/>
      <c r="K18" s="588"/>
      <c r="L18" s="589"/>
      <c r="M18" s="589"/>
      <c r="N18" s="589"/>
      <c r="O18" s="589"/>
      <c r="P18" s="589"/>
      <c r="Q18" s="589"/>
      <c r="R18" s="589"/>
    </row>
    <row r="19" ht="18.75" spans="1:18">
      <c r="A19" s="584" t="s">
        <v>3025</v>
      </c>
      <c r="B19" s="584"/>
      <c r="C19" s="584"/>
      <c r="D19" s="584"/>
      <c r="E19" s="585"/>
      <c r="F19" s="581"/>
      <c r="G19" s="581"/>
      <c r="H19" s="581"/>
      <c r="I19" s="588"/>
      <c r="J19" s="588"/>
      <c r="K19" s="588"/>
      <c r="L19" s="589"/>
      <c r="M19" s="589"/>
      <c r="N19" s="589"/>
      <c r="O19" s="589"/>
      <c r="P19" s="589"/>
      <c r="Q19" s="589"/>
      <c r="R19" s="589"/>
    </row>
    <row r="20" spans="1:18">
      <c r="A20" s="581" t="s">
        <v>3026</v>
      </c>
      <c r="B20" s="581"/>
      <c r="C20" s="581"/>
      <c r="D20" s="581"/>
      <c r="E20" s="581"/>
      <c r="F20" s="581"/>
      <c r="G20" s="581"/>
      <c r="H20" s="581"/>
      <c r="I20" s="588"/>
      <c r="J20" s="588"/>
      <c r="K20" s="588"/>
      <c r="L20" s="589"/>
      <c r="M20" s="589"/>
      <c r="N20" s="589"/>
      <c r="O20" s="589"/>
      <c r="P20" s="589"/>
      <c r="Q20" s="589"/>
      <c r="R20" s="589"/>
    </row>
    <row r="21" spans="1:18">
      <c r="A21" s="581" t="s">
        <v>3027</v>
      </c>
      <c r="B21" s="581"/>
      <c r="C21" s="581"/>
      <c r="D21" s="581"/>
      <c r="E21" s="581"/>
      <c r="F21" s="581"/>
      <c r="G21" s="581"/>
      <c r="H21" s="581"/>
      <c r="I21" s="588"/>
      <c r="J21" s="588"/>
      <c r="K21" s="588"/>
      <c r="L21" s="589"/>
      <c r="M21" s="589"/>
      <c r="N21" s="589"/>
      <c r="O21" s="589"/>
      <c r="P21" s="589"/>
      <c r="Q21" s="589"/>
      <c r="R21" s="589"/>
    </row>
    <row r="22" spans="1:18">
      <c r="A22" s="581" t="s">
        <v>3028</v>
      </c>
      <c r="B22" s="581"/>
      <c r="C22" s="581"/>
      <c r="D22" s="581"/>
      <c r="E22" s="581"/>
      <c r="F22" s="581"/>
      <c r="G22" s="581"/>
      <c r="H22" s="581"/>
      <c r="I22" s="588"/>
      <c r="J22" s="588"/>
      <c r="K22" s="588"/>
      <c r="L22" s="589"/>
      <c r="M22" s="589"/>
      <c r="N22" s="589"/>
      <c r="O22" s="589"/>
      <c r="P22" s="589"/>
      <c r="Q22" s="589"/>
      <c r="R22" s="589"/>
    </row>
    <row r="23" spans="1:18">
      <c r="A23" s="581" t="s">
        <v>3029</v>
      </c>
      <c r="B23" s="581"/>
      <c r="C23" s="581"/>
      <c r="D23" s="581"/>
      <c r="E23" s="581"/>
      <c r="F23" s="581"/>
      <c r="G23" s="581"/>
      <c r="H23" s="581"/>
      <c r="I23" s="588"/>
      <c r="J23" s="588"/>
      <c r="K23" s="588"/>
      <c r="L23" s="589"/>
      <c r="M23" s="589"/>
      <c r="N23" s="589"/>
      <c r="O23" s="589"/>
      <c r="P23" s="589"/>
      <c r="Q23" s="589"/>
      <c r="R23" s="589"/>
    </row>
    <row r="24" spans="1:18">
      <c r="A24" s="581" t="s">
        <v>3030</v>
      </c>
      <c r="B24" s="581"/>
      <c r="C24" s="581"/>
      <c r="D24" s="581"/>
      <c r="E24" s="581"/>
      <c r="F24" s="581"/>
      <c r="G24" s="581"/>
      <c r="H24" s="581"/>
      <c r="I24" s="588"/>
      <c r="J24" s="588"/>
      <c r="K24" s="588"/>
      <c r="L24" s="589"/>
      <c r="M24" s="589"/>
      <c r="N24" s="589"/>
      <c r="O24" s="589"/>
      <c r="P24" s="589"/>
      <c r="Q24" s="589"/>
      <c r="R24" s="589"/>
    </row>
    <row r="25" spans="1:18">
      <c r="A25" s="581" t="s">
        <v>3031</v>
      </c>
      <c r="B25" s="581"/>
      <c r="C25" s="581"/>
      <c r="D25" s="581"/>
      <c r="E25" s="581"/>
      <c r="F25" s="581"/>
      <c r="G25" s="581"/>
      <c r="H25" s="581"/>
      <c r="I25" s="588"/>
      <c r="J25" s="588"/>
      <c r="K25" s="588"/>
      <c r="L25" s="581"/>
      <c r="M25" s="581"/>
      <c r="N25" s="581"/>
      <c r="O25" s="581"/>
      <c r="P25" s="581"/>
      <c r="Q25" s="581"/>
      <c r="R25" s="581"/>
    </row>
    <row r="26" spans="1:18">
      <c r="A26" s="581" t="s">
        <v>3032</v>
      </c>
      <c r="B26" s="581"/>
      <c r="C26" s="581"/>
      <c r="D26" s="581"/>
      <c r="E26" s="581"/>
      <c r="F26" s="581"/>
      <c r="G26" s="581"/>
      <c r="H26" s="581"/>
      <c r="I26" s="588"/>
      <c r="J26" s="588"/>
      <c r="K26" s="588"/>
      <c r="L26" s="581"/>
      <c r="M26" s="581"/>
      <c r="N26" s="581"/>
      <c r="O26" s="581"/>
      <c r="P26" s="581"/>
      <c r="Q26" s="581"/>
      <c r="R26" s="581"/>
    </row>
    <row r="27" spans="1:18">
      <c r="A27" s="581" t="s">
        <v>3033</v>
      </c>
      <c r="B27" s="581"/>
      <c r="C27" s="581"/>
      <c r="D27" s="581"/>
      <c r="E27" s="581"/>
      <c r="F27" s="581"/>
      <c r="G27" s="581"/>
      <c r="H27" s="581"/>
      <c r="I27" s="588"/>
      <c r="J27" s="588"/>
      <c r="K27" s="588"/>
      <c r="L27" s="581"/>
      <c r="M27" s="581"/>
      <c r="N27" s="581"/>
      <c r="O27" s="581"/>
      <c r="P27" s="581"/>
      <c r="Q27" s="581"/>
      <c r="R27" s="581"/>
    </row>
    <row r="28" spans="1:18">
      <c r="A28" s="581" t="s">
        <v>3034</v>
      </c>
      <c r="B28" s="581"/>
      <c r="C28" s="581"/>
      <c r="D28" s="581"/>
      <c r="E28" s="581"/>
      <c r="F28" s="581"/>
      <c r="G28" s="581"/>
      <c r="H28" s="581"/>
      <c r="I28" s="588"/>
      <c r="J28" s="588"/>
      <c r="K28" s="588"/>
      <c r="L28" s="581"/>
      <c r="M28" s="581"/>
      <c r="N28" s="581"/>
      <c r="O28" s="581"/>
      <c r="P28" s="581"/>
      <c r="Q28" s="581"/>
      <c r="R28" s="581"/>
    </row>
    <row r="29" spans="1:18">
      <c r="A29" s="581" t="s">
        <v>3035</v>
      </c>
      <c r="B29" s="581"/>
      <c r="C29" s="581"/>
      <c r="D29" s="581"/>
      <c r="E29" s="581"/>
      <c r="F29" s="581"/>
      <c r="G29" s="581"/>
      <c r="H29" s="581"/>
      <c r="I29" s="588"/>
      <c r="J29" s="588"/>
      <c r="K29" s="588"/>
      <c r="L29" s="581"/>
      <c r="M29" s="581"/>
      <c r="N29" s="581"/>
      <c r="O29" s="581"/>
      <c r="P29" s="581"/>
      <c r="Q29" s="581"/>
      <c r="R29" s="581"/>
    </row>
    <row r="30" spans="1:18">
      <c r="A30" s="581" t="s">
        <v>3036</v>
      </c>
      <c r="B30" s="581"/>
      <c r="C30" s="581"/>
      <c r="D30" s="581"/>
      <c r="E30" s="581"/>
      <c r="F30" s="581"/>
      <c r="G30" s="581"/>
      <c r="H30" s="581"/>
      <c r="I30" s="588"/>
      <c r="J30" s="588"/>
      <c r="K30" s="588"/>
      <c r="L30" s="581"/>
      <c r="M30" s="581"/>
      <c r="N30" s="581"/>
      <c r="O30" s="581"/>
      <c r="P30" s="581"/>
      <c r="Q30" s="581"/>
      <c r="R30" s="581"/>
    </row>
    <row r="31" ht="15" spans="1:18">
      <c r="A31" s="573" t="s">
        <v>3037</v>
      </c>
      <c r="B31" s="574"/>
      <c r="C31" s="574"/>
      <c r="D31" s="574"/>
      <c r="E31" s="574"/>
      <c r="F31" s="575"/>
      <c r="G31" s="576"/>
      <c r="H31" s="576"/>
      <c r="I31" s="589"/>
      <c r="J31" s="589"/>
      <c r="K31" s="589"/>
      <c r="L31" s="581"/>
      <c r="M31" s="581"/>
      <c r="N31" s="581"/>
      <c r="O31" s="581"/>
      <c r="P31" s="581"/>
      <c r="Q31" s="581"/>
      <c r="R31" s="581"/>
    </row>
    <row r="32" ht="15" spans="1:18">
      <c r="A32" s="575" t="s">
        <v>3038</v>
      </c>
      <c r="B32" s="575"/>
      <c r="C32" s="575"/>
      <c r="D32" s="575"/>
      <c r="E32" s="575"/>
      <c r="F32" s="575"/>
      <c r="G32" s="579"/>
      <c r="H32" s="579"/>
      <c r="I32" s="589"/>
      <c r="J32" s="589"/>
      <c r="K32" s="589"/>
      <c r="L32" s="581"/>
      <c r="M32" s="581"/>
      <c r="N32" s="581"/>
      <c r="O32" s="581"/>
      <c r="P32" s="581"/>
      <c r="Q32" s="581"/>
      <c r="R32" s="581"/>
    </row>
    <row r="33" ht="15" spans="1:18">
      <c r="A33" s="573" t="s">
        <v>3039</v>
      </c>
      <c r="B33" s="573"/>
      <c r="C33" s="573"/>
      <c r="D33" s="573"/>
      <c r="E33" s="573"/>
      <c r="F33" s="575"/>
      <c r="G33" s="579"/>
      <c r="H33" s="579"/>
      <c r="I33" s="589"/>
      <c r="J33" s="589"/>
      <c r="K33" s="589"/>
      <c r="L33" s="581"/>
      <c r="M33" s="581"/>
      <c r="N33" s="581"/>
      <c r="O33" s="581"/>
      <c r="P33" s="581"/>
      <c r="Q33" s="581"/>
      <c r="R33" s="581"/>
    </row>
    <row r="34" ht="15" spans="1:18">
      <c r="A34" s="573" t="s">
        <v>3040</v>
      </c>
      <c r="B34" s="573"/>
      <c r="C34" s="573"/>
      <c r="D34" s="575"/>
      <c r="E34" s="575"/>
      <c r="F34" s="575"/>
      <c r="G34" s="579"/>
      <c r="H34" s="579"/>
      <c r="I34" s="589"/>
      <c r="J34" s="589"/>
      <c r="K34" s="589"/>
      <c r="L34" s="581"/>
      <c r="M34" s="581"/>
      <c r="N34" s="581"/>
      <c r="O34" s="581"/>
      <c r="P34" s="581"/>
      <c r="Q34" s="581"/>
      <c r="R34" s="581"/>
    </row>
    <row r="35" ht="15" spans="1:18">
      <c r="A35" s="573" t="s">
        <v>3041</v>
      </c>
      <c r="B35" s="575"/>
      <c r="C35" s="575"/>
      <c r="D35" s="575"/>
      <c r="E35" s="575"/>
      <c r="F35" s="575"/>
      <c r="G35" s="579"/>
      <c r="H35" s="579"/>
      <c r="I35" s="589"/>
      <c r="J35" s="589"/>
      <c r="K35" s="589"/>
      <c r="L35" s="581"/>
      <c r="M35" s="581"/>
      <c r="N35" s="581"/>
      <c r="O35" s="581"/>
      <c r="P35" s="581"/>
      <c r="Q35" s="581"/>
      <c r="R35" s="581"/>
    </row>
    <row r="36" ht="15" spans="1:18">
      <c r="A36" s="580" t="s">
        <v>3042</v>
      </c>
      <c r="B36" s="586"/>
      <c r="C36" s="586"/>
      <c r="D36" s="586"/>
      <c r="E36" s="586"/>
      <c r="F36" s="586"/>
      <c r="G36" s="587"/>
      <c r="H36" s="587"/>
      <c r="I36" s="594"/>
      <c r="J36" s="594"/>
      <c r="K36" s="594"/>
      <c r="L36" s="585"/>
      <c r="M36" s="585"/>
      <c r="N36" s="585"/>
      <c r="O36" s="585"/>
      <c r="P36" s="585"/>
      <c r="Q36" s="585"/>
      <c r="R36" s="581"/>
    </row>
    <row r="37" spans="1:18">
      <c r="A37" s="585" t="s">
        <v>3043</v>
      </c>
      <c r="B37" s="585"/>
      <c r="C37" s="585"/>
      <c r="D37" s="585"/>
      <c r="E37" s="585"/>
      <c r="F37" s="585"/>
      <c r="G37" s="585"/>
      <c r="H37" s="585"/>
      <c r="I37" s="595"/>
      <c r="J37" s="595"/>
      <c r="K37" s="595"/>
      <c r="L37" s="585"/>
      <c r="M37" s="585"/>
      <c r="N37" s="585"/>
      <c r="O37" s="585"/>
      <c r="P37" s="585"/>
      <c r="Q37" s="585"/>
      <c r="R37" s="581"/>
    </row>
    <row r="38" spans="1:18">
      <c r="A38" s="585" t="s">
        <v>3044</v>
      </c>
      <c r="B38" s="585"/>
      <c r="C38" s="585"/>
      <c r="D38" s="585"/>
      <c r="E38" s="585"/>
      <c r="F38" s="585"/>
      <c r="G38" s="585"/>
      <c r="H38" s="585"/>
      <c r="I38" s="595"/>
      <c r="J38" s="595"/>
      <c r="K38" s="595"/>
      <c r="L38" s="585"/>
      <c r="M38" s="585"/>
      <c r="N38" s="585"/>
      <c r="O38" s="585"/>
      <c r="P38" s="585"/>
      <c r="Q38" s="585"/>
      <c r="R38" s="581"/>
    </row>
    <row r="39" spans="1:18">
      <c r="A39" s="585" t="s">
        <v>3045</v>
      </c>
      <c r="B39" s="585"/>
      <c r="C39" s="585"/>
      <c r="D39" s="585"/>
      <c r="E39" s="585"/>
      <c r="F39" s="585"/>
      <c r="G39" s="585"/>
      <c r="H39" s="585"/>
      <c r="I39" s="595"/>
      <c r="J39" s="595"/>
      <c r="K39" s="595"/>
      <c r="L39" s="585"/>
      <c r="M39" s="585"/>
      <c r="N39" s="585"/>
      <c r="O39" s="585"/>
      <c r="P39" s="585"/>
      <c r="Q39" s="585"/>
      <c r="R39" s="581"/>
    </row>
    <row r="40" spans="1:18">
      <c r="A40" s="585" t="s">
        <v>3046</v>
      </c>
      <c r="B40" s="585"/>
      <c r="C40" s="585"/>
      <c r="D40" s="585"/>
      <c r="E40" s="585"/>
      <c r="F40" s="585"/>
      <c r="G40" s="585"/>
      <c r="H40" s="585"/>
      <c r="I40" s="595"/>
      <c r="J40" s="595"/>
      <c r="K40" s="595"/>
      <c r="L40" s="585"/>
      <c r="M40" s="585"/>
      <c r="N40" s="585"/>
      <c r="O40" s="585"/>
      <c r="P40" s="585"/>
      <c r="Q40" s="585"/>
      <c r="R40" s="581"/>
    </row>
    <row r="41" spans="1:18">
      <c r="A41" s="581" t="s">
        <v>3047</v>
      </c>
      <c r="B41" s="581"/>
      <c r="C41" s="581"/>
      <c r="D41" s="581"/>
      <c r="E41" s="581"/>
      <c r="F41" s="581"/>
      <c r="G41" s="581"/>
      <c r="H41" s="581"/>
      <c r="I41" s="588"/>
      <c r="J41" s="588"/>
      <c r="K41" s="588"/>
      <c r="L41" s="581"/>
      <c r="M41" s="581"/>
      <c r="N41" s="581"/>
      <c r="O41" s="581"/>
      <c r="P41" s="581"/>
      <c r="Q41" s="581"/>
      <c r="R41" s="581"/>
    </row>
    <row r="42" spans="1:18">
      <c r="A42" s="581" t="s">
        <v>3048</v>
      </c>
      <c r="B42" s="581"/>
      <c r="C42" s="581"/>
      <c r="D42" s="581"/>
      <c r="E42" s="581"/>
      <c r="F42" s="581"/>
      <c r="G42" s="581"/>
      <c r="H42" s="581"/>
      <c r="I42" s="588"/>
      <c r="J42" s="588"/>
      <c r="K42" s="588"/>
      <c r="L42" s="581"/>
      <c r="M42" s="581"/>
      <c r="N42" s="581"/>
      <c r="O42" s="581"/>
      <c r="P42" s="581"/>
      <c r="Q42" s="581"/>
      <c r="R42" s="581"/>
    </row>
    <row r="43" spans="1:18">
      <c r="A43" s="588"/>
      <c r="B43" s="588"/>
      <c r="C43" s="588"/>
      <c r="D43" s="588"/>
      <c r="E43" s="588"/>
      <c r="F43" s="588"/>
      <c r="G43" s="588"/>
      <c r="H43" s="588"/>
      <c r="I43" s="588"/>
      <c r="J43" s="588"/>
      <c r="K43" s="588"/>
      <c r="L43" s="588"/>
      <c r="M43" s="588"/>
      <c r="N43" s="588"/>
      <c r="O43" s="588"/>
      <c r="P43" s="588"/>
      <c r="Q43" s="588"/>
      <c r="R43" s="588"/>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3" t="s">
        <v>3049</v>
      </c>
      <c r="B1" s="533"/>
      <c r="C1" s="533"/>
      <c r="D1" s="533"/>
      <c r="E1" s="533"/>
      <c r="F1" s="533"/>
      <c r="G1" s="533"/>
      <c r="H1" s="533"/>
      <c r="I1" s="533"/>
      <c r="J1" s="533"/>
      <c r="K1" s="562"/>
      <c r="L1" s="259" t="s">
        <v>99</v>
      </c>
    </row>
    <row r="2" ht="19.5" spans="1:12">
      <c r="A2" s="534" t="s">
        <v>3050</v>
      </c>
      <c r="B2" s="535"/>
      <c r="C2" s="536"/>
      <c r="D2" s="537"/>
      <c r="E2" s="538" t="s">
        <v>3051</v>
      </c>
      <c r="F2" s="539"/>
      <c r="G2" s="540" t="s">
        <v>3052</v>
      </c>
      <c r="H2" s="541" t="s">
        <v>3053</v>
      </c>
      <c r="I2" s="563" t="s">
        <v>3054</v>
      </c>
      <c r="J2" s="539"/>
      <c r="K2" s="564"/>
      <c r="L2" s="565" t="s">
        <v>3055</v>
      </c>
    </row>
    <row r="3" ht="34.5" spans="1:12">
      <c r="A3" s="542" t="s">
        <v>3056</v>
      </c>
      <c r="B3" s="543" t="s">
        <v>3057</v>
      </c>
      <c r="C3" s="543" t="s">
        <v>222</v>
      </c>
      <c r="D3" s="544" t="s">
        <v>3058</v>
      </c>
      <c r="E3" s="545" t="s">
        <v>3059</v>
      </c>
      <c r="F3" s="544" t="s">
        <v>3060</v>
      </c>
      <c r="G3" s="546" t="s">
        <v>3061</v>
      </c>
      <c r="H3" s="544" t="s">
        <v>3062</v>
      </c>
      <c r="I3" s="546" t="s">
        <v>3063</v>
      </c>
      <c r="J3" s="566" t="s">
        <v>3064</v>
      </c>
      <c r="K3" s="564"/>
      <c r="L3" s="565" t="s">
        <v>295</v>
      </c>
    </row>
    <row r="4" ht="15" spans="1:12">
      <c r="A4" s="547" t="s">
        <v>2157</v>
      </c>
      <c r="B4" s="548" t="s">
        <v>3065</v>
      </c>
      <c r="C4" s="548" t="s">
        <v>3066</v>
      </c>
      <c r="D4" s="548" t="s">
        <v>3067</v>
      </c>
      <c r="E4" s="548" t="s">
        <v>3068</v>
      </c>
      <c r="F4" s="548" t="s">
        <v>3069</v>
      </c>
      <c r="G4" s="548" t="s">
        <v>3070</v>
      </c>
      <c r="H4" s="548" t="s">
        <v>3071</v>
      </c>
      <c r="I4" s="548" t="s">
        <v>3072</v>
      </c>
      <c r="J4" s="567" t="s">
        <v>3073</v>
      </c>
      <c r="K4" s="501"/>
      <c r="L4" s="501"/>
    </row>
    <row r="5" spans="1:12">
      <c r="A5" s="549">
        <v>0.5</v>
      </c>
      <c r="B5" s="550" t="s">
        <v>3074</v>
      </c>
      <c r="C5" s="550" t="s">
        <v>3075</v>
      </c>
      <c r="D5" s="550" t="s">
        <v>3076</v>
      </c>
      <c r="E5" s="550" t="s">
        <v>3077</v>
      </c>
      <c r="F5" s="550" t="s">
        <v>3078</v>
      </c>
      <c r="G5" s="550" t="s">
        <v>3079</v>
      </c>
      <c r="H5" s="550" t="s">
        <v>3080</v>
      </c>
      <c r="I5" s="550" t="s">
        <v>3081</v>
      </c>
      <c r="J5" s="550" t="s">
        <v>3082</v>
      </c>
      <c r="K5" s="568"/>
      <c r="L5" s="568"/>
    </row>
    <row r="6" spans="1:12">
      <c r="A6" s="551">
        <v>1</v>
      </c>
      <c r="B6" s="552" t="s">
        <v>3083</v>
      </c>
      <c r="C6" s="552" t="s">
        <v>3084</v>
      </c>
      <c r="D6" s="552" t="s">
        <v>3085</v>
      </c>
      <c r="E6" s="552" t="s">
        <v>3086</v>
      </c>
      <c r="F6" s="552" t="s">
        <v>3087</v>
      </c>
      <c r="G6" s="552" t="s">
        <v>3088</v>
      </c>
      <c r="H6" s="552" t="s">
        <v>3089</v>
      </c>
      <c r="I6" s="552" t="s">
        <v>3090</v>
      </c>
      <c r="J6" s="552" t="s">
        <v>3091</v>
      </c>
      <c r="K6" s="568"/>
      <c r="L6" s="568"/>
    </row>
    <row r="7" spans="1:12">
      <c r="A7" s="551">
        <v>1.5</v>
      </c>
      <c r="B7" s="552" t="s">
        <v>3092</v>
      </c>
      <c r="C7" s="552" t="s">
        <v>3093</v>
      </c>
      <c r="D7" s="552" t="s">
        <v>3094</v>
      </c>
      <c r="E7" s="552" t="s">
        <v>3095</v>
      </c>
      <c r="F7" s="552" t="s">
        <v>3096</v>
      </c>
      <c r="G7" s="552" t="s">
        <v>3097</v>
      </c>
      <c r="H7" s="552" t="s">
        <v>3098</v>
      </c>
      <c r="I7" s="552" t="s">
        <v>3099</v>
      </c>
      <c r="J7" s="552" t="s">
        <v>3100</v>
      </c>
      <c r="K7" s="568"/>
      <c r="L7" s="568"/>
    </row>
    <row r="8" spans="1:12">
      <c r="A8" s="551">
        <v>2</v>
      </c>
      <c r="B8" s="550" t="s">
        <v>3101</v>
      </c>
      <c r="C8" s="550" t="s">
        <v>3102</v>
      </c>
      <c r="D8" s="550" t="s">
        <v>3103</v>
      </c>
      <c r="E8" s="550" t="s">
        <v>3104</v>
      </c>
      <c r="F8" s="550" t="s">
        <v>3105</v>
      </c>
      <c r="G8" s="550" t="s">
        <v>3106</v>
      </c>
      <c r="H8" s="550" t="s">
        <v>3107</v>
      </c>
      <c r="I8" s="550" t="s">
        <v>3108</v>
      </c>
      <c r="J8" s="550" t="s">
        <v>3109</v>
      </c>
      <c r="K8" s="568"/>
      <c r="L8" s="568"/>
    </row>
    <row r="9" spans="1:12">
      <c r="A9" s="551">
        <v>2.5</v>
      </c>
      <c r="B9" s="552" t="s">
        <v>3110</v>
      </c>
      <c r="C9" s="552" t="s">
        <v>3111</v>
      </c>
      <c r="D9" s="552" t="s">
        <v>3112</v>
      </c>
      <c r="E9" s="552" t="s">
        <v>3113</v>
      </c>
      <c r="F9" s="552" t="s">
        <v>3114</v>
      </c>
      <c r="G9" s="552" t="s">
        <v>3115</v>
      </c>
      <c r="H9" s="552" t="s">
        <v>3116</v>
      </c>
      <c r="I9" s="552" t="s">
        <v>3117</v>
      </c>
      <c r="J9" s="552" t="s">
        <v>3118</v>
      </c>
      <c r="K9" s="568"/>
      <c r="L9" s="568"/>
    </row>
    <row r="10" spans="1:12">
      <c r="A10" s="551">
        <v>3</v>
      </c>
      <c r="B10" s="550" t="s">
        <v>3119</v>
      </c>
      <c r="C10" s="550" t="s">
        <v>3120</v>
      </c>
      <c r="D10" s="550" t="s">
        <v>3121</v>
      </c>
      <c r="E10" s="550" t="s">
        <v>3122</v>
      </c>
      <c r="F10" s="550" t="s">
        <v>3123</v>
      </c>
      <c r="G10" s="550" t="s">
        <v>3124</v>
      </c>
      <c r="H10" s="550" t="s">
        <v>3125</v>
      </c>
      <c r="I10" s="550" t="s">
        <v>3126</v>
      </c>
      <c r="J10" s="550" t="s">
        <v>3127</v>
      </c>
      <c r="K10" s="568"/>
      <c r="L10" s="568"/>
    </row>
    <row r="11" spans="1:12">
      <c r="A11" s="551">
        <v>3.5</v>
      </c>
      <c r="B11" s="550" t="s">
        <v>3128</v>
      </c>
      <c r="C11" s="550" t="s">
        <v>3129</v>
      </c>
      <c r="D11" s="550" t="s">
        <v>3130</v>
      </c>
      <c r="E11" s="550" t="s">
        <v>3131</v>
      </c>
      <c r="F11" s="550" t="s">
        <v>3132</v>
      </c>
      <c r="G11" s="550" t="s">
        <v>3133</v>
      </c>
      <c r="H11" s="550" t="s">
        <v>3134</v>
      </c>
      <c r="I11" s="550" t="s">
        <v>3135</v>
      </c>
      <c r="J11" s="550" t="s">
        <v>3136</v>
      </c>
      <c r="K11" s="568"/>
      <c r="L11" s="568"/>
    </row>
    <row r="12" spans="1:12">
      <c r="A12" s="551">
        <v>4</v>
      </c>
      <c r="B12" s="550" t="s">
        <v>3137</v>
      </c>
      <c r="C12" s="550" t="s">
        <v>3138</v>
      </c>
      <c r="D12" s="550" t="s">
        <v>3139</v>
      </c>
      <c r="E12" s="552" t="s">
        <v>3140</v>
      </c>
      <c r="F12" s="552" t="s">
        <v>3141</v>
      </c>
      <c r="G12" s="550" t="s">
        <v>3142</v>
      </c>
      <c r="H12" s="550" t="s">
        <v>3143</v>
      </c>
      <c r="I12" s="552" t="s">
        <v>3144</v>
      </c>
      <c r="J12" s="552" t="s">
        <v>3145</v>
      </c>
      <c r="K12" s="568"/>
      <c r="L12" s="568"/>
    </row>
    <row r="13" spans="1:12">
      <c r="A13" s="551">
        <v>4.5</v>
      </c>
      <c r="B13" s="550" t="s">
        <v>3146</v>
      </c>
      <c r="C13" s="550" t="s">
        <v>3124</v>
      </c>
      <c r="D13" s="550" t="s">
        <v>3147</v>
      </c>
      <c r="E13" s="550" t="s">
        <v>3148</v>
      </c>
      <c r="F13" s="550" t="s">
        <v>3149</v>
      </c>
      <c r="G13" s="550" t="s">
        <v>3150</v>
      </c>
      <c r="H13" s="550" t="s">
        <v>3151</v>
      </c>
      <c r="I13" s="550" t="s">
        <v>3152</v>
      </c>
      <c r="J13" s="550" t="s">
        <v>3153</v>
      </c>
      <c r="K13" s="568"/>
      <c r="L13" s="568"/>
    </row>
    <row r="14" ht="15" spans="1:12">
      <c r="A14" s="553">
        <v>5</v>
      </c>
      <c r="B14" s="550" t="s">
        <v>3154</v>
      </c>
      <c r="C14" s="550" t="s">
        <v>3155</v>
      </c>
      <c r="D14" s="550" t="s">
        <v>3156</v>
      </c>
      <c r="E14" s="550" t="s">
        <v>3157</v>
      </c>
      <c r="F14" s="550" t="s">
        <v>3158</v>
      </c>
      <c r="G14" s="550" t="s">
        <v>3159</v>
      </c>
      <c r="H14" s="550" t="s">
        <v>3160</v>
      </c>
      <c r="I14" s="550" t="s">
        <v>3161</v>
      </c>
      <c r="J14" s="550" t="s">
        <v>3162</v>
      </c>
      <c r="K14" s="568"/>
      <c r="L14" s="568"/>
    </row>
    <row r="15" ht="15" spans="1:12">
      <c r="A15" s="547" t="s">
        <v>3163</v>
      </c>
      <c r="B15" s="547" t="s">
        <v>3163</v>
      </c>
      <c r="C15" s="547" t="s">
        <v>3163</v>
      </c>
      <c r="D15" s="547" t="s">
        <v>3163</v>
      </c>
      <c r="E15" s="547" t="s">
        <v>3163</v>
      </c>
      <c r="F15" s="547" t="s">
        <v>3163</v>
      </c>
      <c r="G15" s="547" t="s">
        <v>3163</v>
      </c>
      <c r="H15" s="547" t="s">
        <v>3163</v>
      </c>
      <c r="I15" s="547" t="s">
        <v>3163</v>
      </c>
      <c r="J15" s="547" t="s">
        <v>3163</v>
      </c>
      <c r="K15" s="501"/>
      <c r="L15" s="501"/>
    </row>
    <row r="16" spans="1:12">
      <c r="A16" s="549">
        <v>0.5</v>
      </c>
      <c r="B16" s="552" t="s">
        <v>3164</v>
      </c>
      <c r="C16" s="552" t="s">
        <v>3165</v>
      </c>
      <c r="D16" s="552" t="s">
        <v>3166</v>
      </c>
      <c r="E16" s="552" t="s">
        <v>3167</v>
      </c>
      <c r="F16" s="552" t="s">
        <v>3168</v>
      </c>
      <c r="G16" s="552" t="s">
        <v>3169</v>
      </c>
      <c r="H16" s="552" t="s">
        <v>3170</v>
      </c>
      <c r="I16" s="552" t="s">
        <v>3106</v>
      </c>
      <c r="J16" s="552" t="s">
        <v>3171</v>
      </c>
      <c r="K16" s="568"/>
      <c r="L16" s="568"/>
    </row>
    <row r="17" spans="1:12">
      <c r="A17" s="551">
        <v>1</v>
      </c>
      <c r="B17" s="552" t="s">
        <v>3172</v>
      </c>
      <c r="C17" s="552" t="s">
        <v>3173</v>
      </c>
      <c r="D17" s="552" t="s">
        <v>3174</v>
      </c>
      <c r="E17" s="552" t="s">
        <v>3175</v>
      </c>
      <c r="F17" s="552" t="s">
        <v>3176</v>
      </c>
      <c r="G17" s="552" t="s">
        <v>3177</v>
      </c>
      <c r="H17" s="552" t="s">
        <v>3178</v>
      </c>
      <c r="I17" s="552" t="s">
        <v>3179</v>
      </c>
      <c r="J17" s="552" t="s">
        <v>3180</v>
      </c>
      <c r="K17" s="569"/>
      <c r="L17" s="569"/>
    </row>
    <row r="18" spans="1:12">
      <c r="A18" s="551">
        <v>1.5</v>
      </c>
      <c r="B18" s="552" t="s">
        <v>3181</v>
      </c>
      <c r="C18" s="552" t="s">
        <v>3182</v>
      </c>
      <c r="D18" s="552" t="s">
        <v>3183</v>
      </c>
      <c r="E18" s="552" t="s">
        <v>3184</v>
      </c>
      <c r="F18" s="552" t="s">
        <v>3185</v>
      </c>
      <c r="G18" s="552" t="s">
        <v>3186</v>
      </c>
      <c r="H18" s="552" t="s">
        <v>3187</v>
      </c>
      <c r="I18" s="552" t="s">
        <v>3188</v>
      </c>
      <c r="J18" s="552" t="s">
        <v>3189</v>
      </c>
      <c r="K18" s="569"/>
      <c r="L18" s="569"/>
    </row>
    <row r="19" spans="1:12">
      <c r="A19" s="551">
        <v>2</v>
      </c>
      <c r="B19" s="552" t="s">
        <v>3190</v>
      </c>
      <c r="C19" s="552" t="s">
        <v>3191</v>
      </c>
      <c r="D19" s="552" t="s">
        <v>3081</v>
      </c>
      <c r="E19" s="552" t="s">
        <v>3192</v>
      </c>
      <c r="F19" s="552" t="s">
        <v>3193</v>
      </c>
      <c r="G19" s="552" t="s">
        <v>3194</v>
      </c>
      <c r="H19" s="552" t="s">
        <v>3195</v>
      </c>
      <c r="I19" s="552" t="s">
        <v>3196</v>
      </c>
      <c r="J19" s="552" t="s">
        <v>3197</v>
      </c>
      <c r="K19" s="569"/>
      <c r="L19" s="569"/>
    </row>
    <row r="20" spans="1:12">
      <c r="A20" s="551">
        <v>2.5</v>
      </c>
      <c r="B20" s="550" t="s">
        <v>3198</v>
      </c>
      <c r="C20" s="550" t="s">
        <v>3199</v>
      </c>
      <c r="D20" s="550" t="s">
        <v>3200</v>
      </c>
      <c r="E20" s="550" t="s">
        <v>3201</v>
      </c>
      <c r="F20" s="550" t="s">
        <v>3202</v>
      </c>
      <c r="G20" s="550" t="s">
        <v>3203</v>
      </c>
      <c r="H20" s="550" t="s">
        <v>3204</v>
      </c>
      <c r="I20" s="550" t="s">
        <v>3205</v>
      </c>
      <c r="J20" s="550" t="s">
        <v>3206</v>
      </c>
      <c r="K20" s="569"/>
      <c r="L20" s="569"/>
    </row>
    <row r="21" spans="1:12">
      <c r="A21" s="551">
        <v>3</v>
      </c>
      <c r="B21" s="550" t="s">
        <v>3207</v>
      </c>
      <c r="C21" s="550" t="s">
        <v>3107</v>
      </c>
      <c r="D21" s="550" t="s">
        <v>3208</v>
      </c>
      <c r="E21" s="550" t="s">
        <v>3209</v>
      </c>
      <c r="F21" s="550" t="s">
        <v>3210</v>
      </c>
      <c r="G21" s="550" t="s">
        <v>3211</v>
      </c>
      <c r="H21" s="550" t="s">
        <v>3212</v>
      </c>
      <c r="I21" s="550" t="s">
        <v>3213</v>
      </c>
      <c r="J21" s="550" t="s">
        <v>3214</v>
      </c>
      <c r="K21" s="569"/>
      <c r="L21" s="569"/>
    </row>
    <row r="22" spans="1:12">
      <c r="A22" s="551">
        <v>3.5</v>
      </c>
      <c r="B22" s="550" t="s">
        <v>3215</v>
      </c>
      <c r="C22" s="550" t="s">
        <v>3216</v>
      </c>
      <c r="D22" s="550" t="s">
        <v>3179</v>
      </c>
      <c r="E22" s="550" t="s">
        <v>3217</v>
      </c>
      <c r="F22" s="550" t="s">
        <v>3134</v>
      </c>
      <c r="G22" s="550" t="s">
        <v>3218</v>
      </c>
      <c r="H22" s="550" t="s">
        <v>3219</v>
      </c>
      <c r="I22" s="550" t="s">
        <v>3220</v>
      </c>
      <c r="J22" s="550" t="s">
        <v>3221</v>
      </c>
      <c r="K22" s="569"/>
      <c r="L22" s="569"/>
    </row>
    <row r="23" spans="1:12">
      <c r="A23" s="551">
        <v>4</v>
      </c>
      <c r="B23" s="550" t="s">
        <v>3222</v>
      </c>
      <c r="C23" s="550" t="s">
        <v>3223</v>
      </c>
      <c r="D23" s="550" t="s">
        <v>3224</v>
      </c>
      <c r="E23" s="550" t="s">
        <v>3225</v>
      </c>
      <c r="F23" s="550" t="s">
        <v>3226</v>
      </c>
      <c r="G23" s="550" t="s">
        <v>3227</v>
      </c>
      <c r="H23" s="550" t="s">
        <v>3228</v>
      </c>
      <c r="I23" s="550" t="s">
        <v>3229</v>
      </c>
      <c r="J23" s="550" t="s">
        <v>3230</v>
      </c>
      <c r="K23" s="569"/>
      <c r="L23" s="569"/>
    </row>
    <row r="24" spans="1:12">
      <c r="A24" s="551">
        <v>4.5</v>
      </c>
      <c r="B24" s="550" t="s">
        <v>3231</v>
      </c>
      <c r="C24" s="550" t="s">
        <v>3232</v>
      </c>
      <c r="D24" s="550" t="s">
        <v>3233</v>
      </c>
      <c r="E24" s="550" t="s">
        <v>3157</v>
      </c>
      <c r="F24" s="550" t="s">
        <v>3234</v>
      </c>
      <c r="G24" s="550" t="s">
        <v>3235</v>
      </c>
      <c r="H24" s="550" t="s">
        <v>3236</v>
      </c>
      <c r="I24" s="550" t="s">
        <v>3237</v>
      </c>
      <c r="J24" s="550" t="s">
        <v>3238</v>
      </c>
      <c r="K24" s="569"/>
      <c r="L24" s="569"/>
    </row>
    <row r="25" ht="15" spans="1:12">
      <c r="A25" s="553">
        <v>5</v>
      </c>
      <c r="B25" s="550" t="s">
        <v>3239</v>
      </c>
      <c r="C25" s="550" t="s">
        <v>3203</v>
      </c>
      <c r="D25" s="550" t="s">
        <v>3240</v>
      </c>
      <c r="E25" s="550" t="s">
        <v>3241</v>
      </c>
      <c r="F25" s="550" t="s">
        <v>3242</v>
      </c>
      <c r="G25" s="550" t="s">
        <v>3243</v>
      </c>
      <c r="H25" s="550" t="s">
        <v>3244</v>
      </c>
      <c r="I25" s="550" t="s">
        <v>3245</v>
      </c>
      <c r="J25" s="550" t="s">
        <v>3246</v>
      </c>
      <c r="K25" s="569"/>
      <c r="L25" s="569"/>
    </row>
    <row r="26" spans="1:12">
      <c r="A26" s="549">
        <v>5.5</v>
      </c>
      <c r="B26" s="550" t="s">
        <v>3247</v>
      </c>
      <c r="C26" s="550" t="s">
        <v>3248</v>
      </c>
      <c r="D26" s="550" t="s">
        <v>3249</v>
      </c>
      <c r="E26" s="550" t="s">
        <v>3250</v>
      </c>
      <c r="F26" s="550" t="s">
        <v>3251</v>
      </c>
      <c r="G26" s="550" t="s">
        <v>3252</v>
      </c>
      <c r="H26" s="550" t="s">
        <v>3253</v>
      </c>
      <c r="I26" s="550" t="s">
        <v>3254</v>
      </c>
      <c r="J26" s="550" t="s">
        <v>3255</v>
      </c>
      <c r="K26" s="569"/>
      <c r="L26" s="569"/>
    </row>
    <row r="27" spans="1:12">
      <c r="A27" s="551">
        <v>6</v>
      </c>
      <c r="B27" s="550" t="s">
        <v>3256</v>
      </c>
      <c r="C27" s="550" t="s">
        <v>3205</v>
      </c>
      <c r="D27" s="550" t="s">
        <v>3257</v>
      </c>
      <c r="E27" s="550" t="s">
        <v>3258</v>
      </c>
      <c r="F27" s="550" t="s">
        <v>3259</v>
      </c>
      <c r="G27" s="550" t="s">
        <v>3260</v>
      </c>
      <c r="H27" s="550" t="s">
        <v>3261</v>
      </c>
      <c r="I27" s="550" t="s">
        <v>3262</v>
      </c>
      <c r="J27" s="550" t="s">
        <v>3263</v>
      </c>
      <c r="K27" s="569"/>
      <c r="L27" s="569"/>
    </row>
    <row r="28" spans="1:12">
      <c r="A28" s="551">
        <v>6.5</v>
      </c>
      <c r="B28" s="550" t="s">
        <v>3264</v>
      </c>
      <c r="C28" s="550" t="s">
        <v>3265</v>
      </c>
      <c r="D28" s="550" t="s">
        <v>3266</v>
      </c>
      <c r="E28" s="550" t="s">
        <v>3267</v>
      </c>
      <c r="F28" s="550" t="s">
        <v>3268</v>
      </c>
      <c r="G28" s="550" t="s">
        <v>3269</v>
      </c>
      <c r="H28" s="550" t="s">
        <v>3270</v>
      </c>
      <c r="I28" s="550" t="s">
        <v>3271</v>
      </c>
      <c r="J28" s="550" t="s">
        <v>3272</v>
      </c>
      <c r="K28" s="569"/>
      <c r="L28" s="569"/>
    </row>
    <row r="29" spans="1:12">
      <c r="A29" s="551">
        <v>7</v>
      </c>
      <c r="B29" s="550" t="s">
        <v>3273</v>
      </c>
      <c r="C29" s="550" t="s">
        <v>3151</v>
      </c>
      <c r="D29" s="550" t="s">
        <v>3274</v>
      </c>
      <c r="E29" s="550" t="s">
        <v>3275</v>
      </c>
      <c r="F29" s="550" t="s">
        <v>3276</v>
      </c>
      <c r="G29" s="550" t="s">
        <v>3277</v>
      </c>
      <c r="H29" s="550" t="s">
        <v>3278</v>
      </c>
      <c r="I29" s="550" t="s">
        <v>3279</v>
      </c>
      <c r="J29" s="550" t="s">
        <v>3280</v>
      </c>
      <c r="K29" s="569"/>
      <c r="L29" s="569"/>
    </row>
    <row r="30" spans="1:12">
      <c r="A30" s="551">
        <v>7.5</v>
      </c>
      <c r="B30" s="550" t="s">
        <v>3224</v>
      </c>
      <c r="C30" s="550" t="s">
        <v>3241</v>
      </c>
      <c r="D30" s="550" t="s">
        <v>3281</v>
      </c>
      <c r="E30" s="550" t="s">
        <v>3282</v>
      </c>
      <c r="F30" s="550" t="s">
        <v>3283</v>
      </c>
      <c r="G30" s="550" t="s">
        <v>3284</v>
      </c>
      <c r="H30" s="550" t="s">
        <v>3285</v>
      </c>
      <c r="I30" s="550" t="s">
        <v>3286</v>
      </c>
      <c r="J30" s="550" t="s">
        <v>3287</v>
      </c>
      <c r="K30" s="569"/>
      <c r="L30" s="569"/>
    </row>
    <row r="31" spans="1:12">
      <c r="A31" s="551">
        <v>8</v>
      </c>
      <c r="B31" s="550" t="s">
        <v>3288</v>
      </c>
      <c r="C31" s="550" t="s">
        <v>3289</v>
      </c>
      <c r="D31" s="550" t="s">
        <v>3290</v>
      </c>
      <c r="E31" s="550" t="s">
        <v>3291</v>
      </c>
      <c r="F31" s="550" t="s">
        <v>3292</v>
      </c>
      <c r="G31" s="550" t="s">
        <v>3293</v>
      </c>
      <c r="H31" s="550" t="s">
        <v>3294</v>
      </c>
      <c r="I31" s="550" t="s">
        <v>3295</v>
      </c>
      <c r="J31" s="550" t="s">
        <v>3296</v>
      </c>
      <c r="K31" s="569"/>
      <c r="L31" s="569"/>
    </row>
    <row r="32" spans="1:12">
      <c r="A32" s="551">
        <v>8.5</v>
      </c>
      <c r="B32" s="550" t="s">
        <v>3297</v>
      </c>
      <c r="C32" s="550" t="s">
        <v>3298</v>
      </c>
      <c r="D32" s="550" t="s">
        <v>3299</v>
      </c>
      <c r="E32" s="550" t="s">
        <v>3300</v>
      </c>
      <c r="F32" s="550" t="s">
        <v>3301</v>
      </c>
      <c r="G32" s="550" t="s">
        <v>3302</v>
      </c>
      <c r="H32" s="550" t="s">
        <v>3303</v>
      </c>
      <c r="I32" s="550" t="s">
        <v>3304</v>
      </c>
      <c r="J32" s="550" t="s">
        <v>3305</v>
      </c>
      <c r="K32" s="569"/>
      <c r="L32" s="569"/>
    </row>
    <row r="33" spans="1:12">
      <c r="A33" s="551">
        <v>9</v>
      </c>
      <c r="B33" s="550" t="s">
        <v>3306</v>
      </c>
      <c r="C33" s="550" t="s">
        <v>3307</v>
      </c>
      <c r="D33" s="550" t="s">
        <v>3308</v>
      </c>
      <c r="E33" s="550" t="s">
        <v>3309</v>
      </c>
      <c r="F33" s="550" t="s">
        <v>3310</v>
      </c>
      <c r="G33" s="550" t="s">
        <v>3311</v>
      </c>
      <c r="H33" s="550" t="s">
        <v>3312</v>
      </c>
      <c r="I33" s="550" t="s">
        <v>3313</v>
      </c>
      <c r="J33" s="550" t="s">
        <v>3314</v>
      </c>
      <c r="K33" s="569"/>
      <c r="L33" s="569"/>
    </row>
    <row r="34" spans="1:12">
      <c r="A34" s="551">
        <v>9.5</v>
      </c>
      <c r="B34" s="550" t="s">
        <v>3315</v>
      </c>
      <c r="C34" s="550" t="s">
        <v>3276</v>
      </c>
      <c r="D34" s="550" t="s">
        <v>3316</v>
      </c>
      <c r="E34" s="550" t="s">
        <v>3317</v>
      </c>
      <c r="F34" s="550" t="s">
        <v>3318</v>
      </c>
      <c r="G34" s="550" t="s">
        <v>3319</v>
      </c>
      <c r="H34" s="550" t="s">
        <v>3320</v>
      </c>
      <c r="I34" s="550" t="s">
        <v>3321</v>
      </c>
      <c r="J34" s="550" t="s">
        <v>3322</v>
      </c>
      <c r="K34" s="569"/>
      <c r="L34" s="569"/>
    </row>
    <row r="35" spans="1:12">
      <c r="A35" s="554">
        <v>10</v>
      </c>
      <c r="B35" s="550" t="s">
        <v>3323</v>
      </c>
      <c r="C35" s="550" t="s">
        <v>3324</v>
      </c>
      <c r="D35" s="550" t="s">
        <v>3325</v>
      </c>
      <c r="E35" s="550" t="s">
        <v>3326</v>
      </c>
      <c r="F35" s="550" t="s">
        <v>3327</v>
      </c>
      <c r="G35" s="550" t="s">
        <v>3328</v>
      </c>
      <c r="H35" s="550" t="s">
        <v>3329</v>
      </c>
      <c r="I35" s="550" t="s">
        <v>3330</v>
      </c>
      <c r="J35" s="550" t="s">
        <v>3331</v>
      </c>
      <c r="K35" s="569"/>
      <c r="L35" s="569"/>
    </row>
    <row r="36" spans="1:12">
      <c r="A36" s="554">
        <v>10.5</v>
      </c>
      <c r="B36" s="550" t="s">
        <v>3332</v>
      </c>
      <c r="C36" s="550" t="s">
        <v>3333</v>
      </c>
      <c r="D36" s="550" t="s">
        <v>3334</v>
      </c>
      <c r="E36" s="550" t="s">
        <v>3335</v>
      </c>
      <c r="F36" s="550" t="s">
        <v>3336</v>
      </c>
      <c r="G36" s="550" t="s">
        <v>3337</v>
      </c>
      <c r="H36" s="550" t="s">
        <v>3338</v>
      </c>
      <c r="I36" s="550" t="s">
        <v>3339</v>
      </c>
      <c r="J36" s="550" t="s">
        <v>3340</v>
      </c>
      <c r="K36" s="569"/>
      <c r="L36" s="569"/>
    </row>
    <row r="37" spans="1:12">
      <c r="A37" s="554">
        <v>11</v>
      </c>
      <c r="B37" s="550" t="s">
        <v>3341</v>
      </c>
      <c r="C37" s="550" t="s">
        <v>3342</v>
      </c>
      <c r="D37" s="550" t="s">
        <v>3343</v>
      </c>
      <c r="E37" s="550" t="s">
        <v>3344</v>
      </c>
      <c r="F37" s="550" t="s">
        <v>3345</v>
      </c>
      <c r="G37" s="550" t="s">
        <v>3346</v>
      </c>
      <c r="H37" s="550" t="s">
        <v>3347</v>
      </c>
      <c r="I37" s="550" t="s">
        <v>3348</v>
      </c>
      <c r="J37" s="550" t="s">
        <v>3349</v>
      </c>
      <c r="K37" s="569"/>
      <c r="L37" s="569"/>
    </row>
    <row r="38" spans="1:12">
      <c r="A38" s="554">
        <v>11.5</v>
      </c>
      <c r="B38" s="550" t="s">
        <v>3350</v>
      </c>
      <c r="C38" s="550" t="s">
        <v>3351</v>
      </c>
      <c r="D38" s="550" t="s">
        <v>3352</v>
      </c>
      <c r="E38" s="550" t="s">
        <v>3353</v>
      </c>
      <c r="F38" s="550" t="s">
        <v>3354</v>
      </c>
      <c r="G38" s="550" t="s">
        <v>3355</v>
      </c>
      <c r="H38" s="550" t="s">
        <v>3356</v>
      </c>
      <c r="I38" s="550" t="s">
        <v>3357</v>
      </c>
      <c r="J38" s="550" t="s">
        <v>3358</v>
      </c>
      <c r="K38" s="569"/>
      <c r="L38" s="569"/>
    </row>
    <row r="39" spans="1:12">
      <c r="A39" s="554">
        <v>12</v>
      </c>
      <c r="B39" s="550" t="s">
        <v>3218</v>
      </c>
      <c r="C39" s="550" t="s">
        <v>3359</v>
      </c>
      <c r="D39" s="550" t="s">
        <v>3360</v>
      </c>
      <c r="E39" s="550" t="s">
        <v>3361</v>
      </c>
      <c r="F39" s="550" t="s">
        <v>3362</v>
      </c>
      <c r="G39" s="550" t="s">
        <v>3363</v>
      </c>
      <c r="H39" s="550" t="s">
        <v>3364</v>
      </c>
      <c r="I39" s="550" t="s">
        <v>3365</v>
      </c>
      <c r="J39" s="550" t="s">
        <v>3366</v>
      </c>
      <c r="K39" s="569"/>
      <c r="L39" s="569"/>
    </row>
    <row r="40" spans="1:12">
      <c r="A40" s="554">
        <v>12.5</v>
      </c>
      <c r="B40" s="550" t="s">
        <v>3367</v>
      </c>
      <c r="C40" s="550" t="s">
        <v>3368</v>
      </c>
      <c r="D40" s="550" t="s">
        <v>3369</v>
      </c>
      <c r="E40" s="550" t="s">
        <v>3370</v>
      </c>
      <c r="F40" s="550" t="s">
        <v>3371</v>
      </c>
      <c r="G40" s="550" t="s">
        <v>3371</v>
      </c>
      <c r="H40" s="550" t="s">
        <v>3372</v>
      </c>
      <c r="I40" s="550" t="s">
        <v>3373</v>
      </c>
      <c r="J40" s="550" t="s">
        <v>3374</v>
      </c>
      <c r="K40" s="569"/>
      <c r="L40" s="569"/>
    </row>
    <row r="41" spans="1:12">
      <c r="A41" s="554">
        <v>13</v>
      </c>
      <c r="B41" s="550" t="s">
        <v>3375</v>
      </c>
      <c r="C41" s="550" t="s">
        <v>3376</v>
      </c>
      <c r="D41" s="550" t="s">
        <v>3377</v>
      </c>
      <c r="E41" s="550" t="s">
        <v>3378</v>
      </c>
      <c r="F41" s="550" t="s">
        <v>3379</v>
      </c>
      <c r="G41" s="550" t="s">
        <v>3380</v>
      </c>
      <c r="H41" s="550" t="s">
        <v>3381</v>
      </c>
      <c r="I41" s="550" t="s">
        <v>3382</v>
      </c>
      <c r="J41" s="550" t="s">
        <v>3383</v>
      </c>
      <c r="K41" s="569"/>
      <c r="L41" s="569"/>
    </row>
    <row r="42" spans="1:12">
      <c r="A42" s="554">
        <v>13.5</v>
      </c>
      <c r="B42" s="550" t="s">
        <v>3384</v>
      </c>
      <c r="C42" s="550" t="s">
        <v>3385</v>
      </c>
      <c r="D42" s="550" t="s">
        <v>3386</v>
      </c>
      <c r="E42" s="550" t="s">
        <v>3387</v>
      </c>
      <c r="F42" s="550" t="s">
        <v>3388</v>
      </c>
      <c r="G42" s="550" t="s">
        <v>3389</v>
      </c>
      <c r="H42" s="550" t="s">
        <v>3390</v>
      </c>
      <c r="I42" s="550" t="s">
        <v>3391</v>
      </c>
      <c r="J42" s="550" t="s">
        <v>3392</v>
      </c>
      <c r="K42" s="569"/>
      <c r="L42" s="569"/>
    </row>
    <row r="43" spans="1:12">
      <c r="A43" s="554">
        <v>14</v>
      </c>
      <c r="B43" s="550" t="s">
        <v>3393</v>
      </c>
      <c r="C43" s="550" t="s">
        <v>3394</v>
      </c>
      <c r="D43" s="550" t="s">
        <v>3395</v>
      </c>
      <c r="E43" s="550" t="s">
        <v>3396</v>
      </c>
      <c r="F43" s="550" t="s">
        <v>3397</v>
      </c>
      <c r="G43" s="550" t="s">
        <v>3398</v>
      </c>
      <c r="H43" s="550" t="s">
        <v>3321</v>
      </c>
      <c r="I43" s="550" t="s">
        <v>3399</v>
      </c>
      <c r="J43" s="550" t="s">
        <v>3400</v>
      </c>
      <c r="K43" s="569"/>
      <c r="L43" s="569"/>
    </row>
    <row r="44" spans="1:12">
      <c r="A44" s="554">
        <v>14.5</v>
      </c>
      <c r="B44" s="550" t="s">
        <v>3401</v>
      </c>
      <c r="C44" s="550" t="s">
        <v>3402</v>
      </c>
      <c r="D44" s="550" t="s">
        <v>3403</v>
      </c>
      <c r="E44" s="550" t="s">
        <v>3404</v>
      </c>
      <c r="F44" s="550" t="s">
        <v>3405</v>
      </c>
      <c r="G44" s="550" t="s">
        <v>3406</v>
      </c>
      <c r="H44" s="550" t="s">
        <v>3407</v>
      </c>
      <c r="I44" s="550" t="s">
        <v>3408</v>
      </c>
      <c r="J44" s="550" t="s">
        <v>3409</v>
      </c>
      <c r="K44" s="569"/>
      <c r="L44" s="569"/>
    </row>
    <row r="45" spans="1:12">
      <c r="A45" s="554">
        <v>15</v>
      </c>
      <c r="B45" s="550" t="s">
        <v>3410</v>
      </c>
      <c r="C45" s="550" t="s">
        <v>3411</v>
      </c>
      <c r="D45" s="550" t="s">
        <v>3412</v>
      </c>
      <c r="E45" s="550" t="s">
        <v>3407</v>
      </c>
      <c r="F45" s="550" t="s">
        <v>3413</v>
      </c>
      <c r="G45" s="550" t="s">
        <v>3414</v>
      </c>
      <c r="H45" s="550" t="s">
        <v>3415</v>
      </c>
      <c r="I45" s="550" t="s">
        <v>3416</v>
      </c>
      <c r="J45" s="550" t="s">
        <v>3417</v>
      </c>
      <c r="K45" s="569"/>
      <c r="L45" s="569"/>
    </row>
    <row r="46" spans="1:12">
      <c r="A46" s="554">
        <v>15.5</v>
      </c>
      <c r="B46" s="550" t="s">
        <v>3418</v>
      </c>
      <c r="C46" s="550" t="s">
        <v>3419</v>
      </c>
      <c r="D46" s="550" t="s">
        <v>3420</v>
      </c>
      <c r="E46" s="550" t="s">
        <v>3421</v>
      </c>
      <c r="F46" s="550" t="s">
        <v>3422</v>
      </c>
      <c r="G46" s="550" t="s">
        <v>3423</v>
      </c>
      <c r="H46" s="550" t="s">
        <v>3424</v>
      </c>
      <c r="I46" s="550" t="s">
        <v>3425</v>
      </c>
      <c r="J46" s="550" t="s">
        <v>3426</v>
      </c>
      <c r="K46" s="569"/>
      <c r="L46" s="569"/>
    </row>
    <row r="47" spans="1:12">
      <c r="A47" s="554">
        <v>16</v>
      </c>
      <c r="B47" s="550" t="s">
        <v>3427</v>
      </c>
      <c r="C47" s="550" t="s">
        <v>3428</v>
      </c>
      <c r="D47" s="550" t="s">
        <v>3429</v>
      </c>
      <c r="E47" s="550" t="s">
        <v>3430</v>
      </c>
      <c r="F47" s="550" t="s">
        <v>3431</v>
      </c>
      <c r="G47" s="550" t="s">
        <v>3339</v>
      </c>
      <c r="H47" s="550" t="s">
        <v>3432</v>
      </c>
      <c r="I47" s="550" t="s">
        <v>3433</v>
      </c>
      <c r="J47" s="550" t="s">
        <v>3434</v>
      </c>
      <c r="K47" s="569"/>
      <c r="L47" s="569"/>
    </row>
    <row r="48" spans="1:12">
      <c r="A48" s="551">
        <v>16.5</v>
      </c>
      <c r="B48" s="550" t="s">
        <v>3435</v>
      </c>
      <c r="C48" s="550" t="s">
        <v>3436</v>
      </c>
      <c r="D48" s="550" t="s">
        <v>3437</v>
      </c>
      <c r="E48" s="550" t="s">
        <v>3438</v>
      </c>
      <c r="F48" s="550" t="s">
        <v>3439</v>
      </c>
      <c r="G48" s="550" t="s">
        <v>3440</v>
      </c>
      <c r="H48" s="550" t="s">
        <v>3441</v>
      </c>
      <c r="I48" s="550" t="s">
        <v>3442</v>
      </c>
      <c r="J48" s="550" t="s">
        <v>3443</v>
      </c>
      <c r="K48" s="569"/>
      <c r="L48" s="569"/>
    </row>
    <row r="49" spans="1:12">
      <c r="A49" s="551">
        <v>17</v>
      </c>
      <c r="B49" s="550" t="s">
        <v>3444</v>
      </c>
      <c r="C49" s="550" t="s">
        <v>3389</v>
      </c>
      <c r="D49" s="550" t="s">
        <v>3445</v>
      </c>
      <c r="E49" s="550" t="s">
        <v>3446</v>
      </c>
      <c r="F49" s="550" t="s">
        <v>3447</v>
      </c>
      <c r="G49" s="550" t="s">
        <v>3448</v>
      </c>
      <c r="H49" s="550" t="s">
        <v>3449</v>
      </c>
      <c r="I49" s="550" t="s">
        <v>3450</v>
      </c>
      <c r="J49" s="550" t="s">
        <v>3451</v>
      </c>
      <c r="K49" s="569"/>
      <c r="L49" s="569"/>
    </row>
    <row r="50" spans="1:12">
      <c r="A50" s="551">
        <v>17.5</v>
      </c>
      <c r="B50" s="550" t="s">
        <v>3452</v>
      </c>
      <c r="C50" s="550" t="s">
        <v>3453</v>
      </c>
      <c r="D50" s="550" t="s">
        <v>3454</v>
      </c>
      <c r="E50" s="550" t="s">
        <v>3455</v>
      </c>
      <c r="F50" s="550" t="s">
        <v>3456</v>
      </c>
      <c r="G50" s="550" t="s">
        <v>3439</v>
      </c>
      <c r="H50" s="550" t="s">
        <v>3455</v>
      </c>
      <c r="I50" s="550" t="s">
        <v>3457</v>
      </c>
      <c r="J50" s="550" t="s">
        <v>3458</v>
      </c>
      <c r="K50" s="569"/>
      <c r="L50" s="569"/>
    </row>
    <row r="51" spans="1:12">
      <c r="A51" s="551">
        <v>18</v>
      </c>
      <c r="B51" s="550" t="s">
        <v>3459</v>
      </c>
      <c r="C51" s="550" t="s">
        <v>3460</v>
      </c>
      <c r="D51" s="550" t="s">
        <v>3461</v>
      </c>
      <c r="E51" s="550" t="s">
        <v>3462</v>
      </c>
      <c r="F51" s="550" t="s">
        <v>3463</v>
      </c>
      <c r="G51" s="550" t="s">
        <v>3464</v>
      </c>
      <c r="H51" s="550" t="s">
        <v>3465</v>
      </c>
      <c r="I51" s="550" t="s">
        <v>3466</v>
      </c>
      <c r="J51" s="550" t="s">
        <v>3467</v>
      </c>
      <c r="K51" s="569"/>
      <c r="L51" s="569"/>
    </row>
    <row r="52" spans="1:12">
      <c r="A52" s="551">
        <v>18.5</v>
      </c>
      <c r="B52" s="550" t="s">
        <v>3468</v>
      </c>
      <c r="C52" s="550" t="s">
        <v>3469</v>
      </c>
      <c r="D52" s="550" t="s">
        <v>3470</v>
      </c>
      <c r="E52" s="550" t="s">
        <v>3471</v>
      </c>
      <c r="F52" s="550" t="s">
        <v>3472</v>
      </c>
      <c r="G52" s="550" t="s">
        <v>3473</v>
      </c>
      <c r="H52" s="550" t="s">
        <v>3474</v>
      </c>
      <c r="I52" s="550" t="s">
        <v>3475</v>
      </c>
      <c r="J52" s="550" t="s">
        <v>3476</v>
      </c>
      <c r="K52" s="569"/>
      <c r="L52" s="569"/>
    </row>
    <row r="53" spans="1:12">
      <c r="A53" s="551">
        <v>19</v>
      </c>
      <c r="B53" s="550" t="s">
        <v>3477</v>
      </c>
      <c r="C53" s="550" t="s">
        <v>3478</v>
      </c>
      <c r="D53" s="550" t="s">
        <v>3423</v>
      </c>
      <c r="E53" s="550" t="s">
        <v>3479</v>
      </c>
      <c r="F53" s="550" t="s">
        <v>3480</v>
      </c>
      <c r="G53" s="550" t="s">
        <v>3481</v>
      </c>
      <c r="H53" s="550" t="s">
        <v>3482</v>
      </c>
      <c r="I53" s="550" t="s">
        <v>3483</v>
      </c>
      <c r="J53" s="550" t="s">
        <v>3484</v>
      </c>
      <c r="K53" s="569"/>
      <c r="L53" s="569"/>
    </row>
    <row r="54" spans="1:12">
      <c r="A54" s="551">
        <v>19.5</v>
      </c>
      <c r="B54" s="550" t="s">
        <v>3485</v>
      </c>
      <c r="C54" s="550" t="s">
        <v>3486</v>
      </c>
      <c r="D54" s="550" t="s">
        <v>3487</v>
      </c>
      <c r="E54" s="550" t="s">
        <v>3488</v>
      </c>
      <c r="F54" s="550" t="s">
        <v>3489</v>
      </c>
      <c r="G54" s="550" t="s">
        <v>3490</v>
      </c>
      <c r="H54" s="550" t="s">
        <v>3491</v>
      </c>
      <c r="I54" s="550" t="s">
        <v>3492</v>
      </c>
      <c r="J54" s="550" t="s">
        <v>3493</v>
      </c>
      <c r="K54" s="569"/>
      <c r="L54" s="569"/>
    </row>
    <row r="55" ht="15" spans="1:12">
      <c r="A55" s="553">
        <v>20</v>
      </c>
      <c r="B55" s="550" t="s">
        <v>3494</v>
      </c>
      <c r="C55" s="550" t="s">
        <v>3495</v>
      </c>
      <c r="D55" s="550" t="s">
        <v>3496</v>
      </c>
      <c r="E55" s="550" t="s">
        <v>3497</v>
      </c>
      <c r="F55" s="550" t="s">
        <v>3498</v>
      </c>
      <c r="G55" s="550" t="s">
        <v>3499</v>
      </c>
      <c r="H55" s="550" t="s">
        <v>3500</v>
      </c>
      <c r="I55" s="550" t="s">
        <v>3501</v>
      </c>
      <c r="J55" s="550" t="s">
        <v>3502</v>
      </c>
      <c r="K55" s="569"/>
      <c r="L55" s="569"/>
    </row>
    <row r="56" ht="15" spans="1:12">
      <c r="A56" s="555" t="s">
        <v>3503</v>
      </c>
      <c r="B56" s="556"/>
      <c r="C56" s="556"/>
      <c r="D56" s="556"/>
      <c r="E56" s="556"/>
      <c r="F56" s="556"/>
      <c r="G56" s="556"/>
      <c r="H56" s="556"/>
      <c r="I56" s="556"/>
      <c r="J56" s="556"/>
      <c r="K56" s="569"/>
      <c r="L56" s="569"/>
    </row>
    <row r="57" ht="15" spans="1:12">
      <c r="A57" s="557" t="s">
        <v>3504</v>
      </c>
      <c r="B57" s="552" t="s">
        <v>3505</v>
      </c>
      <c r="C57" s="552" t="s">
        <v>3506</v>
      </c>
      <c r="D57" s="552" t="s">
        <v>3507</v>
      </c>
      <c r="E57" s="552" t="s">
        <v>3508</v>
      </c>
      <c r="F57" s="552" t="s">
        <v>3509</v>
      </c>
      <c r="G57" s="552" t="s">
        <v>3510</v>
      </c>
      <c r="H57" s="552" t="s">
        <v>3511</v>
      </c>
      <c r="I57" s="552" t="s">
        <v>3512</v>
      </c>
      <c r="J57" s="552" t="s">
        <v>3513</v>
      </c>
      <c r="K57" s="569"/>
      <c r="L57" s="569"/>
    </row>
    <row r="58" spans="1:12">
      <c r="A58" s="558" t="s">
        <v>2983</v>
      </c>
      <c r="B58" s="552" t="s">
        <v>3514</v>
      </c>
      <c r="C58" s="552" t="s">
        <v>3515</v>
      </c>
      <c r="D58" s="552" t="s">
        <v>3516</v>
      </c>
      <c r="E58" s="552" t="s">
        <v>3517</v>
      </c>
      <c r="F58" s="552" t="s">
        <v>3518</v>
      </c>
      <c r="G58" s="552" t="s">
        <v>3519</v>
      </c>
      <c r="H58" s="552" t="s">
        <v>3520</v>
      </c>
      <c r="I58" s="552" t="s">
        <v>3521</v>
      </c>
      <c r="J58" s="552" t="s">
        <v>3522</v>
      </c>
      <c r="K58" s="569"/>
      <c r="L58" s="569"/>
    </row>
    <row r="59" spans="1:12">
      <c r="A59" s="558" t="s">
        <v>793</v>
      </c>
      <c r="B59" s="552" t="s">
        <v>3523</v>
      </c>
      <c r="C59" s="552" t="s">
        <v>3524</v>
      </c>
      <c r="D59" s="552" t="s">
        <v>3515</v>
      </c>
      <c r="E59" s="552" t="s">
        <v>3525</v>
      </c>
      <c r="F59" s="552" t="s">
        <v>3526</v>
      </c>
      <c r="G59" s="552" t="s">
        <v>3527</v>
      </c>
      <c r="H59" s="552" t="s">
        <v>3528</v>
      </c>
      <c r="I59" s="552" t="s">
        <v>3529</v>
      </c>
      <c r="J59" s="552" t="s">
        <v>3530</v>
      </c>
      <c r="K59" s="569"/>
      <c r="L59" s="569"/>
    </row>
    <row r="60" spans="1:12">
      <c r="A60" s="558" t="s">
        <v>794</v>
      </c>
      <c r="B60" s="550" t="s">
        <v>3531</v>
      </c>
      <c r="C60" s="552" t="s">
        <v>3532</v>
      </c>
      <c r="D60" s="550" t="s">
        <v>3515</v>
      </c>
      <c r="E60" s="550" t="s">
        <v>3506</v>
      </c>
      <c r="F60" s="552" t="s">
        <v>3520</v>
      </c>
      <c r="G60" s="552" t="s">
        <v>3533</v>
      </c>
      <c r="H60" s="552" t="s">
        <v>3528</v>
      </c>
      <c r="I60" s="552" t="s">
        <v>3529</v>
      </c>
      <c r="J60" s="552" t="s">
        <v>3530</v>
      </c>
      <c r="K60" s="569"/>
      <c r="L60" s="569"/>
    </row>
    <row r="61" spans="1:12">
      <c r="A61" s="558" t="s">
        <v>257</v>
      </c>
      <c r="B61" s="552" t="s">
        <v>3534</v>
      </c>
      <c r="C61" s="552" t="s">
        <v>3535</v>
      </c>
      <c r="D61" s="552" t="s">
        <v>3536</v>
      </c>
      <c r="E61" s="552" t="s">
        <v>3516</v>
      </c>
      <c r="F61" s="559" t="s">
        <v>3537</v>
      </c>
      <c r="G61" s="559" t="s">
        <v>3538</v>
      </c>
      <c r="H61" s="559" t="s">
        <v>3517</v>
      </c>
      <c r="I61" s="552" t="s">
        <v>3074</v>
      </c>
      <c r="J61" s="552" t="s">
        <v>3539</v>
      </c>
      <c r="K61" s="569"/>
      <c r="L61" s="569"/>
    </row>
    <row r="62" spans="1:12">
      <c r="A62" s="558" t="s">
        <v>3540</v>
      </c>
      <c r="B62" s="552" t="s">
        <v>3534</v>
      </c>
      <c r="C62" s="552" t="s">
        <v>3535</v>
      </c>
      <c r="D62" s="552" t="s">
        <v>3536</v>
      </c>
      <c r="E62" s="552" t="s">
        <v>3516</v>
      </c>
      <c r="F62" s="559" t="s">
        <v>3537</v>
      </c>
      <c r="G62" s="559" t="s">
        <v>3538</v>
      </c>
      <c r="H62" s="559" t="s">
        <v>3517</v>
      </c>
      <c r="I62" s="552" t="s">
        <v>3074</v>
      </c>
      <c r="J62" s="552" t="s">
        <v>3539</v>
      </c>
      <c r="K62" s="569"/>
      <c r="L62" s="569"/>
    </row>
    <row r="63" ht="15" spans="1:12">
      <c r="A63" s="560" t="s">
        <v>3541</v>
      </c>
      <c r="B63" s="552" t="s">
        <v>3534</v>
      </c>
      <c r="C63" s="552" t="s">
        <v>3535</v>
      </c>
      <c r="D63" s="552" t="s">
        <v>3536</v>
      </c>
      <c r="E63" s="552" t="s">
        <v>3516</v>
      </c>
      <c r="F63" s="559" t="s">
        <v>3537</v>
      </c>
      <c r="G63" s="559" t="s">
        <v>3538</v>
      </c>
      <c r="H63" s="559" t="s">
        <v>3517</v>
      </c>
      <c r="I63" s="552" t="s">
        <v>3074</v>
      </c>
      <c r="J63" s="552" t="s">
        <v>3539</v>
      </c>
      <c r="K63" s="569"/>
      <c r="L63" s="569"/>
    </row>
    <row r="64" ht="15" spans="1:12">
      <c r="A64" s="561"/>
      <c r="B64" s="561"/>
      <c r="C64" s="561"/>
      <c r="D64" s="561"/>
      <c r="E64" s="561"/>
      <c r="F64" s="561"/>
      <c r="G64" s="561"/>
      <c r="H64" s="561"/>
      <c r="I64" s="561"/>
      <c r="J64" s="561"/>
      <c r="K64" s="569"/>
      <c r="L64" s="569"/>
    </row>
    <row r="65" spans="1:12">
      <c r="A65" s="570"/>
      <c r="B65" s="570"/>
      <c r="C65" s="570"/>
      <c r="D65" s="570"/>
      <c r="E65" s="570"/>
      <c r="F65" s="570"/>
      <c r="G65" s="570"/>
      <c r="H65" s="570"/>
      <c r="I65" s="570"/>
      <c r="J65" s="570"/>
      <c r="K65" s="569"/>
      <c r="L65" s="569"/>
    </row>
    <row r="66" ht="20.25" spans="1:12">
      <c r="A66" s="571"/>
      <c r="B66" s="569"/>
      <c r="C66" s="569"/>
      <c r="D66" s="569"/>
      <c r="E66" s="569"/>
      <c r="F66" s="569"/>
      <c r="G66" s="569"/>
      <c r="H66" s="569"/>
      <c r="I66" s="569"/>
      <c r="J66" s="569"/>
      <c r="K66" s="569"/>
      <c r="L66" s="56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48" workbookViewId="0">
      <selection activeCell="F59" sqref="F59"/>
    </sheetView>
  </sheetViews>
  <sheetFormatPr defaultColWidth="9" defaultRowHeight="14.25"/>
  <cols>
    <col min="2" max="2" width="33.375" customWidth="1"/>
    <col min="3" max="3" width="25.875" customWidth="1"/>
    <col min="4" max="4" width="33.75" customWidth="1"/>
    <col min="5" max="5" width="21.625" customWidth="1"/>
  </cols>
  <sheetData>
    <row r="1" ht="23.25" spans="1:10">
      <c r="A1" s="463"/>
      <c r="B1" s="464" t="s">
        <v>3542</v>
      </c>
      <c r="C1" s="463"/>
      <c r="D1" s="465"/>
      <c r="E1" s="465"/>
      <c r="F1" s="466"/>
      <c r="G1" s="467" t="s">
        <v>99</v>
      </c>
      <c r="H1" s="468"/>
      <c r="I1" s="468"/>
      <c r="J1" s="468"/>
    </row>
    <row r="2" ht="22.5" spans="1:10">
      <c r="A2" s="463"/>
      <c r="B2" s="469"/>
      <c r="C2" s="469"/>
      <c r="D2" s="470"/>
      <c r="E2" s="471"/>
      <c r="F2" s="472"/>
      <c r="G2" s="467"/>
      <c r="H2" s="468"/>
      <c r="I2" s="468"/>
      <c r="J2" s="468"/>
    </row>
    <row r="3" ht="15.75" spans="1:10">
      <c r="A3" s="473" t="s">
        <v>819</v>
      </c>
      <c r="B3" s="474" t="s">
        <v>286</v>
      </c>
      <c r="C3" s="475"/>
      <c r="D3" s="475"/>
      <c r="E3" s="476"/>
      <c r="F3" s="477"/>
      <c r="G3" s="467"/>
      <c r="H3" s="478"/>
      <c r="I3" s="478"/>
      <c r="J3" s="478"/>
    </row>
    <row r="4" ht="15" spans="1:10">
      <c r="A4" s="479">
        <v>1</v>
      </c>
      <c r="B4" s="480" t="s">
        <v>3543</v>
      </c>
      <c r="C4" s="481" t="s">
        <v>3544</v>
      </c>
      <c r="D4" s="482" t="s">
        <v>3545</v>
      </c>
      <c r="E4" s="483" t="s">
        <v>329</v>
      </c>
      <c r="F4" s="484"/>
      <c r="G4" s="478"/>
      <c r="H4" s="478"/>
      <c r="I4" s="478"/>
      <c r="J4" s="478"/>
    </row>
    <row r="5" ht="15" spans="1:10">
      <c r="A5" s="485"/>
      <c r="B5" s="486" t="s">
        <v>3546</v>
      </c>
      <c r="C5" s="483" t="s">
        <v>825</v>
      </c>
      <c r="D5" s="482" t="s">
        <v>2386</v>
      </c>
      <c r="E5" s="483" t="s">
        <v>335</v>
      </c>
      <c r="F5" s="487"/>
      <c r="G5" s="478"/>
      <c r="H5" s="478"/>
      <c r="I5" s="478"/>
      <c r="J5" s="478"/>
    </row>
    <row r="6" ht="15" spans="1:10">
      <c r="A6" s="485"/>
      <c r="B6" s="486" t="s">
        <v>3547</v>
      </c>
      <c r="C6" s="483" t="s">
        <v>220</v>
      </c>
      <c r="D6" s="482" t="s">
        <v>2935</v>
      </c>
      <c r="E6" s="483" t="s">
        <v>343</v>
      </c>
      <c r="F6" s="488"/>
      <c r="G6" s="478"/>
      <c r="H6" s="478"/>
      <c r="I6" s="478"/>
      <c r="J6" s="478"/>
    </row>
    <row r="7" ht="15" spans="1:10">
      <c r="A7" s="485"/>
      <c r="B7" s="486" t="s">
        <v>2933</v>
      </c>
      <c r="C7" s="483" t="s">
        <v>313</v>
      </c>
      <c r="D7" s="486" t="s">
        <v>3548</v>
      </c>
      <c r="E7" s="483" t="s">
        <v>321</v>
      </c>
      <c r="F7" s="488"/>
      <c r="G7" s="478"/>
      <c r="H7" s="478"/>
      <c r="I7" s="478"/>
      <c r="J7" s="478"/>
    </row>
    <row r="8" ht="15" spans="1:10">
      <c r="A8" s="489"/>
      <c r="B8" s="490" t="s">
        <v>2231</v>
      </c>
      <c r="C8" s="491" t="s">
        <v>830</v>
      </c>
      <c r="D8" s="492"/>
      <c r="E8" s="491"/>
      <c r="F8" s="488"/>
      <c r="G8" s="478"/>
      <c r="H8" s="478"/>
      <c r="I8" s="478"/>
      <c r="J8" s="478"/>
    </row>
    <row r="9" ht="15" spans="1:10">
      <c r="A9" s="493">
        <v>2</v>
      </c>
      <c r="B9" s="486" t="s">
        <v>2369</v>
      </c>
      <c r="C9" s="483" t="s">
        <v>222</v>
      </c>
      <c r="D9" s="486"/>
      <c r="E9" s="483"/>
      <c r="F9" s="488"/>
      <c r="G9" s="478"/>
      <c r="H9" s="478"/>
      <c r="I9" s="478"/>
      <c r="J9" s="478"/>
    </row>
    <row r="10" ht="15" spans="1:10">
      <c r="A10" s="494">
        <v>3</v>
      </c>
      <c r="B10" s="495" t="s">
        <v>3549</v>
      </c>
      <c r="C10" s="496" t="s">
        <v>358</v>
      </c>
      <c r="D10" s="496" t="s">
        <v>2233</v>
      </c>
      <c r="E10" s="497" t="s">
        <v>3550</v>
      </c>
      <c r="F10" s="488"/>
      <c r="G10" s="478"/>
      <c r="H10" s="478"/>
      <c r="I10" s="478"/>
      <c r="J10" s="478"/>
    </row>
    <row r="11" ht="15" spans="1:10">
      <c r="A11" s="498"/>
      <c r="B11" s="490" t="s">
        <v>3551</v>
      </c>
      <c r="C11" s="492" t="s">
        <v>380</v>
      </c>
      <c r="D11" s="492" t="s">
        <v>3552</v>
      </c>
      <c r="E11" s="491" t="s">
        <v>2383</v>
      </c>
      <c r="F11" s="488"/>
      <c r="G11" s="478"/>
      <c r="H11" s="478"/>
      <c r="I11" s="478"/>
      <c r="J11" s="478"/>
    </row>
    <row r="12" ht="15" spans="1:10">
      <c r="A12" s="499">
        <v>4</v>
      </c>
      <c r="B12" s="490" t="s">
        <v>2367</v>
      </c>
      <c r="C12" s="491" t="s">
        <v>602</v>
      </c>
      <c r="D12" s="492" t="s">
        <v>2746</v>
      </c>
      <c r="E12" s="491" t="s">
        <v>396</v>
      </c>
      <c r="F12" s="488"/>
      <c r="G12" s="478"/>
      <c r="H12" s="478"/>
      <c r="I12" s="478"/>
      <c r="J12" s="478"/>
    </row>
    <row r="13" ht="15" spans="1:10">
      <c r="A13" s="479">
        <v>5</v>
      </c>
      <c r="B13" s="495" t="s">
        <v>2932</v>
      </c>
      <c r="C13" s="497" t="s">
        <v>228</v>
      </c>
      <c r="D13" s="496" t="s">
        <v>2365</v>
      </c>
      <c r="E13" s="497" t="s">
        <v>229</v>
      </c>
      <c r="F13" s="488"/>
      <c r="G13" s="478"/>
      <c r="H13" s="478"/>
      <c r="I13" s="478"/>
      <c r="J13" s="478"/>
    </row>
    <row r="14" ht="15" spans="1:10">
      <c r="A14" s="489"/>
      <c r="B14" s="486" t="s">
        <v>3553</v>
      </c>
      <c r="C14" s="483" t="s">
        <v>622</v>
      </c>
      <c r="D14" s="486" t="s">
        <v>3554</v>
      </c>
      <c r="E14" s="483" t="s">
        <v>248</v>
      </c>
      <c r="F14" s="488"/>
      <c r="G14" s="478"/>
      <c r="H14" s="478"/>
      <c r="I14" s="478"/>
      <c r="J14" s="478"/>
    </row>
    <row r="15" ht="15" spans="1:10">
      <c r="A15" s="479">
        <v>6</v>
      </c>
      <c r="B15" s="495" t="s">
        <v>2418</v>
      </c>
      <c r="C15" s="496" t="s">
        <v>454</v>
      </c>
      <c r="D15" s="495" t="s">
        <v>3555</v>
      </c>
      <c r="E15" s="497" t="s">
        <v>3556</v>
      </c>
      <c r="F15" s="488"/>
      <c r="G15" s="500"/>
      <c r="H15" s="500"/>
      <c r="I15" s="500"/>
      <c r="J15" s="500"/>
    </row>
    <row r="16" spans="1:10">
      <c r="A16" s="485"/>
      <c r="B16" s="486" t="s">
        <v>2923</v>
      </c>
      <c r="C16" s="482" t="s">
        <v>644</v>
      </c>
      <c r="D16" s="486" t="s">
        <v>3557</v>
      </c>
      <c r="E16" s="483" t="s">
        <v>3558</v>
      </c>
      <c r="F16" s="487"/>
      <c r="G16" s="501"/>
      <c r="H16" s="501"/>
      <c r="I16" s="501"/>
      <c r="J16" s="501"/>
    </row>
    <row r="17" spans="1:10">
      <c r="A17" s="485"/>
      <c r="B17" s="486" t="s">
        <v>3559</v>
      </c>
      <c r="C17" s="482" t="s">
        <v>3560</v>
      </c>
      <c r="D17" s="486" t="s">
        <v>3561</v>
      </c>
      <c r="E17" s="483" t="s">
        <v>3562</v>
      </c>
      <c r="F17" s="488"/>
      <c r="G17" s="501"/>
      <c r="H17" s="501"/>
      <c r="I17" s="501"/>
      <c r="J17" s="501"/>
    </row>
    <row r="18" spans="1:10">
      <c r="A18" s="485"/>
      <c r="B18" s="486" t="s">
        <v>3563</v>
      </c>
      <c r="C18" s="482" t="s">
        <v>462</v>
      </c>
      <c r="D18" s="486" t="s">
        <v>3564</v>
      </c>
      <c r="E18" s="483" t="s">
        <v>684</v>
      </c>
      <c r="F18" s="488"/>
      <c r="G18" s="501"/>
      <c r="H18" s="501"/>
      <c r="I18" s="501"/>
      <c r="J18" s="501"/>
    </row>
    <row r="19" spans="1:10">
      <c r="A19" s="485"/>
      <c r="B19" s="486" t="s">
        <v>3565</v>
      </c>
      <c r="C19" s="482" t="s">
        <v>3566</v>
      </c>
      <c r="D19" s="486" t="s">
        <v>3567</v>
      </c>
      <c r="E19" s="483" t="s">
        <v>3568</v>
      </c>
      <c r="F19" s="488"/>
      <c r="G19" s="501"/>
      <c r="H19" s="501"/>
      <c r="I19" s="501"/>
      <c r="J19" s="501"/>
    </row>
    <row r="20" spans="1:10">
      <c r="A20" s="485"/>
      <c r="B20" s="486" t="s">
        <v>3569</v>
      </c>
      <c r="C20" s="482" t="s">
        <v>3570</v>
      </c>
      <c r="D20" s="486" t="s">
        <v>2918</v>
      </c>
      <c r="E20" s="502" t="s">
        <v>3571</v>
      </c>
      <c r="F20" s="488"/>
      <c r="G20" s="501"/>
      <c r="H20" s="501"/>
      <c r="I20" s="501"/>
      <c r="J20" s="501"/>
    </row>
    <row r="21" spans="1:10">
      <c r="A21" s="485"/>
      <c r="B21" s="486" t="s">
        <v>3572</v>
      </c>
      <c r="C21" s="503" t="s">
        <v>3573</v>
      </c>
      <c r="D21" s="486" t="s">
        <v>3574</v>
      </c>
      <c r="E21" s="483" t="s">
        <v>3575</v>
      </c>
      <c r="F21" s="488"/>
      <c r="G21" s="501"/>
      <c r="H21" s="501"/>
      <c r="I21" s="501"/>
      <c r="J21" s="501"/>
    </row>
    <row r="22" spans="1:10">
      <c r="A22" s="485"/>
      <c r="B22" s="486" t="s">
        <v>2921</v>
      </c>
      <c r="C22" s="482" t="s">
        <v>652</v>
      </c>
      <c r="D22" s="486" t="s">
        <v>2344</v>
      </c>
      <c r="E22" s="483" t="s">
        <v>337</v>
      </c>
      <c r="F22" s="488"/>
      <c r="G22" s="501"/>
      <c r="H22" s="501"/>
      <c r="I22" s="501"/>
      <c r="J22" s="501"/>
    </row>
    <row r="23" spans="1:10">
      <c r="A23" s="485"/>
      <c r="B23" s="486" t="s">
        <v>2922</v>
      </c>
      <c r="C23" s="482" t="s">
        <v>660</v>
      </c>
      <c r="D23" s="486" t="s">
        <v>3576</v>
      </c>
      <c r="E23" s="483" t="s">
        <v>700</v>
      </c>
      <c r="F23" s="488"/>
      <c r="G23" s="501"/>
      <c r="H23" s="501"/>
      <c r="I23" s="501"/>
      <c r="J23" s="501"/>
    </row>
    <row r="24" spans="1:10">
      <c r="A24" s="485"/>
      <c r="B24" s="486" t="s">
        <v>3577</v>
      </c>
      <c r="C24" s="482" t="s">
        <v>3578</v>
      </c>
      <c r="D24" s="486" t="s">
        <v>3579</v>
      </c>
      <c r="E24" s="483" t="s">
        <v>3580</v>
      </c>
      <c r="F24" s="488"/>
      <c r="G24" s="501"/>
      <c r="H24" s="501"/>
      <c r="I24" s="501"/>
      <c r="J24" s="501"/>
    </row>
    <row r="25" spans="1:10">
      <c r="A25" s="485"/>
      <c r="B25" s="486" t="s">
        <v>2917</v>
      </c>
      <c r="C25" s="482" t="s">
        <v>668</v>
      </c>
      <c r="D25" s="486" t="s">
        <v>3581</v>
      </c>
      <c r="E25" s="502" t="s">
        <v>3582</v>
      </c>
      <c r="F25" s="488"/>
      <c r="G25" s="501"/>
      <c r="H25" s="501"/>
      <c r="I25" s="501"/>
      <c r="J25" s="501"/>
    </row>
    <row r="26" spans="1:10">
      <c r="A26" s="489"/>
      <c r="B26" s="490" t="s">
        <v>2929</v>
      </c>
      <c r="C26" s="492" t="s">
        <v>676</v>
      </c>
      <c r="D26" s="504"/>
      <c r="E26" s="505"/>
      <c r="F26" s="488"/>
      <c r="G26" s="501"/>
      <c r="H26" s="501"/>
      <c r="I26" s="501"/>
      <c r="J26" s="501"/>
    </row>
    <row r="27" spans="1:10">
      <c r="A27" s="479">
        <v>7</v>
      </c>
      <c r="B27" s="495" t="s">
        <v>2767</v>
      </c>
      <c r="C27" s="506" t="s">
        <v>3583</v>
      </c>
      <c r="D27" s="495" t="s">
        <v>2765</v>
      </c>
      <c r="E27" s="497" t="s">
        <v>438</v>
      </c>
      <c r="F27" s="488"/>
      <c r="G27" s="501"/>
      <c r="H27" s="501"/>
      <c r="I27" s="501"/>
      <c r="J27" s="501"/>
    </row>
    <row r="28" spans="1:10">
      <c r="A28" s="485"/>
      <c r="B28" s="486" t="s">
        <v>3584</v>
      </c>
      <c r="C28" s="482" t="s">
        <v>3585</v>
      </c>
      <c r="D28" s="486" t="s">
        <v>2823</v>
      </c>
      <c r="E28" s="483" t="s">
        <v>538</v>
      </c>
      <c r="F28" s="488"/>
      <c r="G28" s="501"/>
      <c r="H28" s="501"/>
      <c r="I28" s="501"/>
      <c r="J28" s="501"/>
    </row>
    <row r="29" spans="1:10">
      <c r="A29" s="485"/>
      <c r="B29" s="486" t="s">
        <v>2353</v>
      </c>
      <c r="C29" s="482" t="s">
        <v>708</v>
      </c>
      <c r="D29" s="486" t="s">
        <v>2446</v>
      </c>
      <c r="E29" s="483" t="s">
        <v>3586</v>
      </c>
      <c r="F29" s="488"/>
      <c r="G29" s="501"/>
      <c r="H29" s="501"/>
      <c r="I29" s="501"/>
      <c r="J29" s="501"/>
    </row>
    <row r="30" ht="15" spans="1:10">
      <c r="A30" s="485"/>
      <c r="B30" s="486" t="s">
        <v>2245</v>
      </c>
      <c r="C30" s="507" t="s">
        <v>3587</v>
      </c>
      <c r="D30" s="486" t="s">
        <v>3588</v>
      </c>
      <c r="E30" s="483" t="s">
        <v>3589</v>
      </c>
      <c r="F30" s="488"/>
      <c r="G30" s="478"/>
      <c r="H30" s="478"/>
      <c r="I30" s="478"/>
      <c r="J30" s="478"/>
    </row>
    <row r="31" ht="15" spans="1:10">
      <c r="A31" s="485"/>
      <c r="B31" s="486" t="s">
        <v>2930</v>
      </c>
      <c r="C31" s="482" t="s">
        <v>715</v>
      </c>
      <c r="D31" s="486" t="s">
        <v>3590</v>
      </c>
      <c r="E31" s="483" t="s">
        <v>3591</v>
      </c>
      <c r="F31" s="488"/>
      <c r="G31" s="478"/>
      <c r="H31" s="478"/>
      <c r="I31" s="478"/>
      <c r="J31" s="478"/>
    </row>
    <row r="32" ht="15" spans="1:10">
      <c r="A32" s="485"/>
      <c r="B32" s="486" t="s">
        <v>3592</v>
      </c>
      <c r="C32" s="482" t="s">
        <v>436</v>
      </c>
      <c r="D32" s="486" t="s">
        <v>3593</v>
      </c>
      <c r="E32" s="483" t="s">
        <v>562</v>
      </c>
      <c r="F32" s="488"/>
      <c r="G32" s="478"/>
      <c r="H32" s="478"/>
      <c r="I32" s="478"/>
      <c r="J32" s="478"/>
    </row>
    <row r="33" ht="15" spans="1:10">
      <c r="A33" s="485"/>
      <c r="B33" s="486" t="s">
        <v>2796</v>
      </c>
      <c r="C33" s="507" t="s">
        <v>3594</v>
      </c>
      <c r="D33" s="486" t="s">
        <v>2926</v>
      </c>
      <c r="E33" s="483" t="s">
        <v>352</v>
      </c>
      <c r="F33" s="488"/>
      <c r="G33" s="478"/>
      <c r="H33" s="478"/>
      <c r="I33" s="478"/>
      <c r="J33" s="478"/>
    </row>
    <row r="34" ht="15" spans="1:10">
      <c r="A34" s="485"/>
      <c r="B34" s="486" t="s">
        <v>2244</v>
      </c>
      <c r="C34" s="482" t="s">
        <v>721</v>
      </c>
      <c r="D34" s="486" t="s">
        <v>2829</v>
      </c>
      <c r="E34" s="502" t="s">
        <v>3595</v>
      </c>
      <c r="F34" s="488"/>
      <c r="G34" s="478"/>
      <c r="H34" s="478"/>
      <c r="I34" s="478"/>
      <c r="J34" s="478"/>
    </row>
    <row r="35" ht="15" spans="1:10">
      <c r="A35" s="485"/>
      <c r="B35" s="486" t="s">
        <v>3596</v>
      </c>
      <c r="C35" s="482" t="s">
        <v>2241</v>
      </c>
      <c r="D35" s="486" t="s">
        <v>3597</v>
      </c>
      <c r="E35" s="483" t="s">
        <v>546</v>
      </c>
      <c r="F35" s="488"/>
      <c r="G35" s="478"/>
      <c r="H35" s="478"/>
      <c r="I35" s="478"/>
      <c r="J35" s="478"/>
    </row>
    <row r="36" ht="15" spans="1:10">
      <c r="A36" s="485"/>
      <c r="B36" s="486" t="s">
        <v>2432</v>
      </c>
      <c r="C36" s="507" t="s">
        <v>3598</v>
      </c>
      <c r="D36" s="486" t="s">
        <v>2927</v>
      </c>
      <c r="E36" s="483" t="s">
        <v>345</v>
      </c>
      <c r="F36" s="488"/>
      <c r="G36" s="478"/>
      <c r="H36" s="478"/>
      <c r="I36" s="478"/>
      <c r="J36" s="478"/>
    </row>
    <row r="37" spans="1:10">
      <c r="A37" s="485"/>
      <c r="B37" s="486" t="s">
        <v>3599</v>
      </c>
      <c r="C37" s="482" t="s">
        <v>1884</v>
      </c>
      <c r="D37" s="486" t="s">
        <v>3600</v>
      </c>
      <c r="E37" s="502" t="s">
        <v>3601</v>
      </c>
      <c r="F37" s="488"/>
      <c r="G37" s="508"/>
      <c r="H37" s="508"/>
      <c r="I37" s="508"/>
      <c r="J37" s="508"/>
    </row>
    <row r="38" spans="1:10">
      <c r="A38" s="485"/>
      <c r="B38" s="486" t="s">
        <v>3602</v>
      </c>
      <c r="C38" s="507" t="s">
        <v>3603</v>
      </c>
      <c r="D38" s="486" t="s">
        <v>2836</v>
      </c>
      <c r="E38" s="502" t="s">
        <v>3604</v>
      </c>
      <c r="F38" s="488"/>
      <c r="G38" s="508"/>
      <c r="H38" s="508"/>
      <c r="I38" s="508"/>
      <c r="J38" s="508"/>
    </row>
    <row r="39" spans="1:10">
      <c r="A39" s="485"/>
      <c r="B39" s="486" t="s">
        <v>3605</v>
      </c>
      <c r="C39" s="482" t="s">
        <v>3589</v>
      </c>
      <c r="D39" s="486" t="s">
        <v>3606</v>
      </c>
      <c r="E39" s="502" t="s">
        <v>3607</v>
      </c>
      <c r="F39" s="488"/>
      <c r="G39" s="508"/>
      <c r="H39" s="508"/>
      <c r="I39" s="508"/>
      <c r="J39" s="508"/>
    </row>
    <row r="40" spans="1:10">
      <c r="A40" s="485"/>
      <c r="B40" s="486" t="s">
        <v>2247</v>
      </c>
      <c r="C40" s="482" t="s">
        <v>476</v>
      </c>
      <c r="D40" s="486" t="s">
        <v>3608</v>
      </c>
      <c r="E40" s="505" t="s">
        <v>3609</v>
      </c>
      <c r="F40" s="488"/>
      <c r="G40" s="508"/>
      <c r="H40" s="508"/>
      <c r="I40" s="508"/>
      <c r="J40" s="508"/>
    </row>
    <row r="41" spans="1:10">
      <c r="A41" s="485"/>
      <c r="B41" s="486" t="s">
        <v>2440</v>
      </c>
      <c r="C41" s="482" t="s">
        <v>492</v>
      </c>
      <c r="D41" s="486" t="s">
        <v>3610</v>
      </c>
      <c r="E41" s="502" t="s">
        <v>3611</v>
      </c>
      <c r="F41" s="488"/>
      <c r="G41" s="508"/>
      <c r="H41" s="508"/>
      <c r="I41" s="508"/>
      <c r="J41" s="508"/>
    </row>
    <row r="42" spans="1:10">
      <c r="A42" s="485"/>
      <c r="B42" s="486" t="s">
        <v>3612</v>
      </c>
      <c r="C42" s="482" t="s">
        <v>3613</v>
      </c>
      <c r="D42" s="486" t="s">
        <v>2843</v>
      </c>
      <c r="E42" s="502" t="s">
        <v>3614</v>
      </c>
      <c r="F42" s="488"/>
      <c r="G42" s="508"/>
      <c r="H42" s="508"/>
      <c r="I42" s="508"/>
      <c r="J42" s="508"/>
    </row>
    <row r="43" spans="1:10">
      <c r="A43" s="485"/>
      <c r="B43" s="486" t="s">
        <v>2267</v>
      </c>
      <c r="C43" s="482" t="s">
        <v>3615</v>
      </c>
      <c r="D43" s="486" t="s">
        <v>3616</v>
      </c>
      <c r="E43" s="483" t="s">
        <v>2845</v>
      </c>
      <c r="F43" s="488"/>
      <c r="G43" s="508"/>
      <c r="H43" s="508"/>
      <c r="I43" s="508"/>
      <c r="J43" s="508"/>
    </row>
    <row r="44" spans="1:10">
      <c r="A44" s="485"/>
      <c r="B44" s="486" t="s">
        <v>2359</v>
      </c>
      <c r="C44" s="482" t="s">
        <v>323</v>
      </c>
      <c r="D44" s="486" t="s">
        <v>3617</v>
      </c>
      <c r="E44" s="483" t="s">
        <v>3589</v>
      </c>
      <c r="F44" s="488"/>
      <c r="G44" s="508"/>
      <c r="H44" s="508"/>
      <c r="I44" s="508"/>
      <c r="J44" s="508"/>
    </row>
    <row r="45" spans="1:10">
      <c r="A45" s="489"/>
      <c r="B45" s="490" t="s">
        <v>3618</v>
      </c>
      <c r="C45" s="492" t="s">
        <v>2423</v>
      </c>
      <c r="D45" s="490"/>
      <c r="E45" s="491"/>
      <c r="F45" s="488"/>
      <c r="G45" s="508"/>
      <c r="H45" s="508"/>
      <c r="I45" s="508"/>
      <c r="J45" s="508"/>
    </row>
    <row r="46" spans="1:10">
      <c r="A46" s="479">
        <v>8</v>
      </c>
      <c r="B46" s="495" t="s">
        <v>3619</v>
      </c>
      <c r="C46" s="497" t="s">
        <v>3620</v>
      </c>
      <c r="D46" s="495" t="s">
        <v>2905</v>
      </c>
      <c r="E46" s="497" t="s">
        <v>484</v>
      </c>
      <c r="F46" s="488"/>
      <c r="G46" s="508"/>
      <c r="H46" s="508"/>
      <c r="I46" s="508"/>
      <c r="J46" s="508"/>
    </row>
    <row r="47" spans="1:10">
      <c r="A47" s="485"/>
      <c r="B47" s="486" t="s">
        <v>2848</v>
      </c>
      <c r="C47" s="483" t="s">
        <v>412</v>
      </c>
      <c r="D47" s="486" t="s">
        <v>3621</v>
      </c>
      <c r="E47" s="483" t="s">
        <v>3622</v>
      </c>
      <c r="F47" s="488"/>
      <c r="G47" s="508"/>
      <c r="H47" s="508"/>
      <c r="I47" s="508"/>
      <c r="J47" s="508"/>
    </row>
    <row r="48" spans="1:10">
      <c r="A48" s="485"/>
      <c r="B48" s="486" t="s">
        <v>2847</v>
      </c>
      <c r="C48" s="483" t="s">
        <v>420</v>
      </c>
      <c r="D48" s="486" t="s">
        <v>2747</v>
      </c>
      <c r="E48" s="483" t="s">
        <v>592</v>
      </c>
      <c r="F48" s="488"/>
      <c r="G48" s="508"/>
      <c r="H48" s="508"/>
      <c r="I48" s="508"/>
      <c r="J48" s="508"/>
    </row>
    <row r="49" spans="1:10">
      <c r="A49" s="485"/>
      <c r="B49" s="486" t="s">
        <v>2235</v>
      </c>
      <c r="C49" s="483" t="s">
        <v>372</v>
      </c>
      <c r="D49" s="486" t="s">
        <v>2908</v>
      </c>
      <c r="E49" s="483" t="s">
        <v>516</v>
      </c>
      <c r="F49" s="488"/>
      <c r="G49" s="508"/>
      <c r="H49" s="508"/>
      <c r="I49" s="508"/>
      <c r="J49" s="508"/>
    </row>
    <row r="50" spans="1:10">
      <c r="A50" s="485"/>
      <c r="B50" s="486" t="s">
        <v>3623</v>
      </c>
      <c r="C50" s="483" t="s">
        <v>3624</v>
      </c>
      <c r="D50" s="486" t="s">
        <v>2271</v>
      </c>
      <c r="E50" s="483" t="s">
        <v>227</v>
      </c>
      <c r="F50" s="488"/>
      <c r="G50" s="508"/>
      <c r="H50" s="508"/>
      <c r="I50" s="508"/>
      <c r="J50" s="508"/>
    </row>
    <row r="51" spans="1:10">
      <c r="A51" s="485"/>
      <c r="B51" s="486" t="s">
        <v>3625</v>
      </c>
      <c r="C51" s="483" t="s">
        <v>290</v>
      </c>
      <c r="D51" s="486" t="s">
        <v>3626</v>
      </c>
      <c r="E51" s="483" t="s">
        <v>331</v>
      </c>
      <c r="F51" s="488"/>
      <c r="G51" s="508"/>
      <c r="H51" s="508"/>
      <c r="I51" s="508"/>
      <c r="J51" s="508"/>
    </row>
    <row r="52" spans="1:10">
      <c r="A52" s="485"/>
      <c r="B52" s="486" t="s">
        <v>2748</v>
      </c>
      <c r="C52" s="483" t="s">
        <v>388</v>
      </c>
      <c r="D52" s="486" t="s">
        <v>3627</v>
      </c>
      <c r="E52" s="483" t="s">
        <v>3628</v>
      </c>
      <c r="F52" s="488"/>
      <c r="G52" s="508"/>
      <c r="H52" s="508"/>
      <c r="I52" s="508"/>
      <c r="J52" s="508"/>
    </row>
    <row r="53" spans="1:10">
      <c r="A53" s="489"/>
      <c r="B53" s="490" t="s">
        <v>3629</v>
      </c>
      <c r="C53" s="492" t="s">
        <v>3630</v>
      </c>
      <c r="D53" s="490" t="s">
        <v>2904</v>
      </c>
      <c r="E53" s="491" t="s">
        <v>226</v>
      </c>
      <c r="F53" s="488"/>
      <c r="G53" s="508"/>
      <c r="H53" s="508"/>
      <c r="I53" s="508"/>
      <c r="J53" s="508"/>
    </row>
    <row r="54" spans="1:10">
      <c r="A54" s="509">
        <v>9</v>
      </c>
      <c r="B54" s="510" t="s">
        <v>2472</v>
      </c>
      <c r="C54" s="511" t="s">
        <v>510</v>
      </c>
      <c r="D54" s="510" t="s">
        <v>2426</v>
      </c>
      <c r="E54" s="512" t="s">
        <v>311</v>
      </c>
      <c r="F54" s="488"/>
      <c r="G54" s="508"/>
      <c r="H54" s="508"/>
      <c r="I54" s="508"/>
      <c r="J54" s="508"/>
    </row>
    <row r="55" spans="1:10">
      <c r="A55" s="513"/>
      <c r="B55" s="514" t="s">
        <v>2849</v>
      </c>
      <c r="C55" s="515" t="s">
        <v>979</v>
      </c>
      <c r="D55" s="514" t="s">
        <v>2793</v>
      </c>
      <c r="E55" s="516" t="s">
        <v>1080</v>
      </c>
      <c r="F55" s="488"/>
      <c r="G55" s="508"/>
      <c r="H55" s="508"/>
      <c r="I55" s="508"/>
      <c r="J55" s="508"/>
    </row>
    <row r="56" spans="1:10">
      <c r="A56" s="513"/>
      <c r="B56" s="514" t="s">
        <v>2508</v>
      </c>
      <c r="C56" s="515" t="s">
        <v>384</v>
      </c>
      <c r="D56" s="514" t="s">
        <v>2270</v>
      </c>
      <c r="E56" s="516" t="s">
        <v>333</v>
      </c>
      <c r="F56" s="488"/>
      <c r="G56" s="508"/>
      <c r="H56" s="508"/>
      <c r="I56" s="508"/>
      <c r="J56" s="508"/>
    </row>
    <row r="57" spans="1:10">
      <c r="A57" s="513"/>
      <c r="B57" s="514" t="s">
        <v>2891</v>
      </c>
      <c r="C57" s="516" t="s">
        <v>672</v>
      </c>
      <c r="D57" s="514" t="s">
        <v>2308</v>
      </c>
      <c r="E57" s="516" t="s">
        <v>528</v>
      </c>
      <c r="F57" s="488"/>
      <c r="G57" s="508"/>
      <c r="H57" s="508"/>
      <c r="I57" s="508"/>
      <c r="J57" s="508"/>
    </row>
    <row r="58" spans="1:10">
      <c r="A58" s="513"/>
      <c r="B58" s="514" t="s">
        <v>2419</v>
      </c>
      <c r="C58" s="515" t="s">
        <v>988</v>
      </c>
      <c r="D58" s="514" t="s">
        <v>3631</v>
      </c>
      <c r="E58" s="516" t="s">
        <v>3632</v>
      </c>
      <c r="F58" s="488"/>
      <c r="G58" s="508"/>
      <c r="H58" s="508"/>
      <c r="I58" s="508"/>
      <c r="J58" s="508"/>
    </row>
    <row r="59" spans="1:10">
      <c r="A59" s="513"/>
      <c r="B59" s="514" t="s">
        <v>2769</v>
      </c>
      <c r="C59" s="515" t="s">
        <v>1758</v>
      </c>
      <c r="D59" s="514" t="s">
        <v>2895</v>
      </c>
      <c r="E59" s="516" t="s">
        <v>339</v>
      </c>
      <c r="F59" s="488"/>
      <c r="G59" s="508"/>
      <c r="H59" s="508"/>
      <c r="I59" s="508"/>
      <c r="J59" s="508"/>
    </row>
    <row r="60" spans="1:10">
      <c r="A60" s="513"/>
      <c r="B60" s="514" t="s">
        <v>2293</v>
      </c>
      <c r="C60" s="515" t="s">
        <v>752</v>
      </c>
      <c r="D60" s="514" t="s">
        <v>2759</v>
      </c>
      <c r="E60" s="516" t="s">
        <v>374</v>
      </c>
      <c r="F60" s="488"/>
      <c r="G60" s="508"/>
      <c r="H60" s="508"/>
      <c r="I60" s="508"/>
      <c r="J60" s="508"/>
    </row>
    <row r="61" spans="1:10">
      <c r="A61" s="513"/>
      <c r="B61" s="514" t="s">
        <v>2850</v>
      </c>
      <c r="C61" s="515" t="s">
        <v>3633</v>
      </c>
      <c r="D61" s="514" t="s">
        <v>2863</v>
      </c>
      <c r="E61" s="516" t="s">
        <v>347</v>
      </c>
      <c r="F61" s="488"/>
      <c r="G61" s="508"/>
      <c r="H61" s="508"/>
      <c r="I61" s="508"/>
      <c r="J61" s="508"/>
    </row>
    <row r="62" spans="1:10">
      <c r="A62" s="513"/>
      <c r="B62" s="514" t="s">
        <v>2417</v>
      </c>
      <c r="C62" s="515" t="s">
        <v>999</v>
      </c>
      <c r="D62" s="514" t="s">
        <v>2763</v>
      </c>
      <c r="E62" s="516" t="s">
        <v>1095</v>
      </c>
      <c r="F62" s="488"/>
      <c r="G62" s="508"/>
      <c r="H62" s="508"/>
      <c r="I62" s="508"/>
      <c r="J62" s="508"/>
    </row>
    <row r="63" spans="1:10">
      <c r="A63" s="513"/>
      <c r="B63" s="514" t="s">
        <v>2473</v>
      </c>
      <c r="C63" s="517" t="s">
        <v>3634</v>
      </c>
      <c r="D63" s="514" t="s">
        <v>2797</v>
      </c>
      <c r="E63" s="516" t="s">
        <v>536</v>
      </c>
      <c r="F63" s="488"/>
      <c r="G63" s="508"/>
      <c r="H63" s="508"/>
      <c r="I63" s="508"/>
      <c r="J63" s="508"/>
    </row>
    <row r="64" spans="1:10">
      <c r="A64" s="513"/>
      <c r="B64" s="514" t="s">
        <v>2272</v>
      </c>
      <c r="C64" s="516" t="s">
        <v>654</v>
      </c>
      <c r="D64" s="514" t="s">
        <v>2879</v>
      </c>
      <c r="E64" s="516" t="s">
        <v>472</v>
      </c>
      <c r="F64" s="484"/>
      <c r="G64" s="508"/>
      <c r="H64" s="508"/>
      <c r="I64" s="508"/>
      <c r="J64" s="508"/>
    </row>
    <row r="65" spans="1:10">
      <c r="A65" s="513"/>
      <c r="B65" s="514" t="s">
        <v>2421</v>
      </c>
      <c r="C65" s="516" t="s">
        <v>1005</v>
      </c>
      <c r="D65" s="514" t="s">
        <v>2896</v>
      </c>
      <c r="E65" s="518" t="s">
        <v>3635</v>
      </c>
      <c r="F65" s="487"/>
      <c r="G65" s="508"/>
      <c r="H65" s="508"/>
      <c r="I65" s="508"/>
      <c r="J65" s="508"/>
    </row>
    <row r="66" spans="1:10">
      <c r="A66" s="513"/>
      <c r="B66" s="514" t="s">
        <v>2420</v>
      </c>
      <c r="C66" s="516" t="s">
        <v>458</v>
      </c>
      <c r="D66" s="514" t="s">
        <v>2501</v>
      </c>
      <c r="E66" s="516" t="s">
        <v>564</v>
      </c>
      <c r="F66" s="488"/>
      <c r="G66" s="508"/>
      <c r="H66" s="508"/>
      <c r="I66" s="508"/>
      <c r="J66" s="508"/>
    </row>
    <row r="67" spans="1:10">
      <c r="A67" s="513"/>
      <c r="B67" s="514" t="s">
        <v>2774</v>
      </c>
      <c r="C67" s="516" t="s">
        <v>3636</v>
      </c>
      <c r="D67" s="514" t="s">
        <v>2864</v>
      </c>
      <c r="E67" s="516" t="s">
        <v>488</v>
      </c>
      <c r="F67" s="488"/>
      <c r="G67" s="508"/>
      <c r="H67" s="508"/>
      <c r="I67" s="508"/>
      <c r="J67" s="508"/>
    </row>
    <row r="68" spans="1:10">
      <c r="A68" s="513"/>
      <c r="B68" s="514" t="s">
        <v>3637</v>
      </c>
      <c r="C68" s="515" t="s">
        <v>532</v>
      </c>
      <c r="D68" s="514" t="s">
        <v>2573</v>
      </c>
      <c r="E68" s="516" t="s">
        <v>478</v>
      </c>
      <c r="F68" s="488"/>
      <c r="G68" s="508"/>
      <c r="H68" s="508"/>
      <c r="I68" s="508"/>
      <c r="J68" s="508"/>
    </row>
    <row r="69" spans="1:10">
      <c r="A69" s="513"/>
      <c r="B69" s="514" t="s">
        <v>2422</v>
      </c>
      <c r="C69" s="516" t="s">
        <v>474</v>
      </c>
      <c r="D69" s="514" t="s">
        <v>2755</v>
      </c>
      <c r="E69" s="516" t="s">
        <v>486</v>
      </c>
      <c r="F69" s="488"/>
      <c r="G69" s="508"/>
      <c r="H69" s="508"/>
      <c r="I69" s="508"/>
      <c r="J69" s="508"/>
    </row>
    <row r="70" spans="1:10">
      <c r="A70" s="513"/>
      <c r="B70" s="514" t="s">
        <v>2851</v>
      </c>
      <c r="C70" s="516" t="s">
        <v>392</v>
      </c>
      <c r="D70" s="514" t="s">
        <v>2801</v>
      </c>
      <c r="E70" s="516" t="s">
        <v>544</v>
      </c>
      <c r="F70" s="488"/>
      <c r="G70" s="508"/>
      <c r="H70" s="508"/>
      <c r="I70" s="508"/>
      <c r="J70" s="508"/>
    </row>
    <row r="71" spans="1:10">
      <c r="A71" s="513"/>
      <c r="B71" s="514" t="s">
        <v>3638</v>
      </c>
      <c r="C71" s="516" t="s">
        <v>490</v>
      </c>
      <c r="D71" s="514" t="s">
        <v>2431</v>
      </c>
      <c r="E71" s="516" t="s">
        <v>552</v>
      </c>
      <c r="F71" s="488"/>
      <c r="G71" s="508"/>
      <c r="H71" s="508"/>
      <c r="I71" s="508"/>
      <c r="J71" s="508"/>
    </row>
    <row r="72" spans="1:10">
      <c r="A72" s="513"/>
      <c r="B72" s="514" t="s">
        <v>2295</v>
      </c>
      <c r="C72" s="516" t="s">
        <v>394</v>
      </c>
      <c r="D72" s="514" t="s">
        <v>2802</v>
      </c>
      <c r="E72" s="516" t="s">
        <v>560</v>
      </c>
      <c r="F72" s="488"/>
      <c r="G72" s="508"/>
      <c r="H72" s="508"/>
      <c r="I72" s="508"/>
      <c r="J72" s="508"/>
    </row>
    <row r="73" spans="1:10">
      <c r="A73" s="513"/>
      <c r="B73" s="514" t="s">
        <v>2776</v>
      </c>
      <c r="C73" s="516" t="s">
        <v>1021</v>
      </c>
      <c r="D73" s="514" t="s">
        <v>2897</v>
      </c>
      <c r="E73" s="516" t="s">
        <v>712</v>
      </c>
      <c r="F73" s="488"/>
      <c r="G73" s="508"/>
      <c r="H73" s="508"/>
      <c r="I73" s="508"/>
      <c r="J73" s="508"/>
    </row>
    <row r="74" spans="1:10">
      <c r="A74" s="513"/>
      <c r="B74" s="514" t="s">
        <v>3639</v>
      </c>
      <c r="C74" s="516" t="s">
        <v>1026</v>
      </c>
      <c r="D74" s="514" t="s">
        <v>3640</v>
      </c>
      <c r="E74" s="516" t="s">
        <v>664</v>
      </c>
      <c r="F74" s="488"/>
      <c r="G74" s="508"/>
      <c r="H74" s="508"/>
      <c r="I74" s="508"/>
      <c r="J74" s="508"/>
    </row>
    <row r="75" spans="1:10">
      <c r="A75" s="513"/>
      <c r="B75" s="514" t="s">
        <v>2876</v>
      </c>
      <c r="C75" s="515" t="s">
        <v>400</v>
      </c>
      <c r="D75" s="514" t="s">
        <v>2804</v>
      </c>
      <c r="E75" s="518" t="s">
        <v>3641</v>
      </c>
      <c r="F75" s="488"/>
      <c r="G75" s="508"/>
      <c r="H75" s="508"/>
      <c r="I75" s="508"/>
      <c r="J75" s="508"/>
    </row>
    <row r="76" spans="1:10">
      <c r="A76" s="513"/>
      <c r="B76" s="514" t="s">
        <v>2781</v>
      </c>
      <c r="C76" s="516" t="s">
        <v>3642</v>
      </c>
      <c r="D76" s="514" t="s">
        <v>2434</v>
      </c>
      <c r="E76" s="516" t="s">
        <v>576</v>
      </c>
      <c r="F76" s="488"/>
      <c r="G76" s="508"/>
      <c r="H76" s="508"/>
      <c r="I76" s="508"/>
      <c r="J76" s="508"/>
    </row>
    <row r="77" spans="1:10">
      <c r="A77" s="513"/>
      <c r="B77" s="514" t="s">
        <v>2477</v>
      </c>
      <c r="C77" s="516" t="s">
        <v>360</v>
      </c>
      <c r="D77" s="514" t="s">
        <v>2808</v>
      </c>
      <c r="E77" s="516" t="s">
        <v>319</v>
      </c>
      <c r="F77" s="488"/>
      <c r="G77" s="508"/>
      <c r="H77" s="508"/>
      <c r="I77" s="508"/>
      <c r="J77" s="508"/>
    </row>
    <row r="78" spans="1:10">
      <c r="A78" s="513"/>
      <c r="B78" s="514" t="s">
        <v>2860</v>
      </c>
      <c r="C78" s="515" t="s">
        <v>408</v>
      </c>
      <c r="D78" s="514" t="s">
        <v>2764</v>
      </c>
      <c r="E78" s="516" t="s">
        <v>430</v>
      </c>
      <c r="F78" s="488"/>
      <c r="G78" s="508"/>
      <c r="H78" s="508"/>
      <c r="I78" s="508"/>
      <c r="J78" s="508"/>
    </row>
    <row r="79" spans="1:10">
      <c r="A79" s="513"/>
      <c r="B79" s="514" t="s">
        <v>2852</v>
      </c>
      <c r="C79" s="515" t="s">
        <v>696</v>
      </c>
      <c r="D79" s="514" t="s">
        <v>2760</v>
      </c>
      <c r="E79" s="516" t="s">
        <v>494</v>
      </c>
      <c r="F79" s="488"/>
      <c r="G79" s="508"/>
      <c r="H79" s="508"/>
      <c r="I79" s="508"/>
      <c r="J79" s="508"/>
    </row>
    <row r="80" spans="1:10">
      <c r="A80" s="513"/>
      <c r="B80" s="514" t="s">
        <v>2877</v>
      </c>
      <c r="C80" s="515" t="s">
        <v>416</v>
      </c>
      <c r="D80" s="514" t="s">
        <v>3643</v>
      </c>
      <c r="E80" s="516" t="s">
        <v>710</v>
      </c>
      <c r="F80" s="488"/>
      <c r="G80" s="508"/>
      <c r="H80" s="508"/>
      <c r="I80" s="508"/>
      <c r="J80" s="508"/>
    </row>
    <row r="81" spans="1:10">
      <c r="A81" s="513"/>
      <c r="B81" s="514" t="s">
        <v>2436</v>
      </c>
      <c r="C81" s="515" t="s">
        <v>498</v>
      </c>
      <c r="D81" s="514" t="s">
        <v>2766</v>
      </c>
      <c r="E81" s="516" t="s">
        <v>717</v>
      </c>
      <c r="F81" s="488"/>
      <c r="G81" s="508"/>
      <c r="H81" s="508"/>
      <c r="I81" s="508"/>
      <c r="J81" s="508"/>
    </row>
    <row r="82" spans="1:10">
      <c r="A82" s="513"/>
      <c r="B82" s="514" t="s">
        <v>3644</v>
      </c>
      <c r="C82" s="515" t="s">
        <v>1047</v>
      </c>
      <c r="D82" s="514" t="s">
        <v>3645</v>
      </c>
      <c r="E82" s="516" t="s">
        <v>3646</v>
      </c>
      <c r="F82" s="488"/>
      <c r="G82" s="508"/>
      <c r="H82" s="508"/>
      <c r="I82" s="508"/>
      <c r="J82" s="508"/>
    </row>
    <row r="83" spans="1:10">
      <c r="A83" s="513"/>
      <c r="B83" s="514" t="s">
        <v>2853</v>
      </c>
      <c r="C83" s="515" t="s">
        <v>432</v>
      </c>
      <c r="D83" s="514" t="s">
        <v>2810</v>
      </c>
      <c r="E83" s="516" t="s">
        <v>410</v>
      </c>
      <c r="F83" s="488"/>
      <c r="G83" s="508"/>
      <c r="H83" s="508"/>
      <c r="I83" s="508"/>
      <c r="J83" s="508"/>
    </row>
    <row r="84" spans="1:10">
      <c r="A84" s="513"/>
      <c r="B84" s="514" t="s">
        <v>2784</v>
      </c>
      <c r="C84" s="516" t="s">
        <v>349</v>
      </c>
      <c r="D84" s="514" t="s">
        <v>2898</v>
      </c>
      <c r="E84" s="516" t="s">
        <v>670</v>
      </c>
      <c r="F84" s="488"/>
      <c r="G84" s="508"/>
      <c r="H84" s="508"/>
      <c r="I84" s="508"/>
      <c r="J84" s="508"/>
    </row>
    <row r="85" spans="1:10">
      <c r="A85" s="513"/>
      <c r="B85" s="514" t="s">
        <v>2786</v>
      </c>
      <c r="C85" s="516" t="s">
        <v>506</v>
      </c>
      <c r="D85" s="514" t="s">
        <v>2854</v>
      </c>
      <c r="E85" s="516" t="s">
        <v>572</v>
      </c>
      <c r="F85" s="488"/>
      <c r="G85" s="508"/>
      <c r="H85" s="508"/>
      <c r="I85" s="508"/>
      <c r="J85" s="508"/>
    </row>
    <row r="86" spans="1:10">
      <c r="A86" s="513"/>
      <c r="B86" s="514" t="s">
        <v>3647</v>
      </c>
      <c r="C86" s="516" t="s">
        <v>448</v>
      </c>
      <c r="D86" s="514" t="s">
        <v>2865</v>
      </c>
      <c r="E86" s="516" t="s">
        <v>3648</v>
      </c>
      <c r="F86" s="488"/>
      <c r="G86" s="508"/>
      <c r="H86" s="508"/>
      <c r="I86" s="508"/>
      <c r="J86" s="508"/>
    </row>
    <row r="87" spans="1:10">
      <c r="A87" s="513"/>
      <c r="B87" s="514" t="s">
        <v>3649</v>
      </c>
      <c r="C87" s="516" t="s">
        <v>680</v>
      </c>
      <c r="D87" s="514" t="s">
        <v>3650</v>
      </c>
      <c r="E87" s="516" t="s">
        <v>3651</v>
      </c>
      <c r="F87" s="488"/>
      <c r="G87" s="508"/>
      <c r="H87" s="508"/>
      <c r="I87" s="508"/>
      <c r="J87" s="508"/>
    </row>
    <row r="88" spans="1:10">
      <c r="A88" s="513"/>
      <c r="B88" s="514" t="s">
        <v>2893</v>
      </c>
      <c r="C88" s="516" t="s">
        <v>2894</v>
      </c>
      <c r="D88" s="514" t="s">
        <v>2881</v>
      </c>
      <c r="E88" s="516" t="s">
        <v>678</v>
      </c>
      <c r="F88" s="488"/>
      <c r="G88" s="508"/>
      <c r="H88" s="508"/>
      <c r="I88" s="508"/>
      <c r="J88" s="508"/>
    </row>
    <row r="89" spans="1:10">
      <c r="A89" s="513"/>
      <c r="B89" s="514" t="s">
        <v>2788</v>
      </c>
      <c r="C89" s="516" t="s">
        <v>356</v>
      </c>
      <c r="D89" s="514" t="s">
        <v>2756</v>
      </c>
      <c r="E89" s="516" t="s">
        <v>3652</v>
      </c>
      <c r="F89" s="488"/>
      <c r="G89" s="508"/>
      <c r="H89" s="508"/>
      <c r="I89" s="508"/>
      <c r="J89" s="508"/>
    </row>
    <row r="90" spans="1:10">
      <c r="A90" s="513"/>
      <c r="B90" s="514" t="s">
        <v>3653</v>
      </c>
      <c r="C90" s="516" t="s">
        <v>3646</v>
      </c>
      <c r="D90" s="514" t="s">
        <v>2866</v>
      </c>
      <c r="E90" s="516" t="s">
        <v>723</v>
      </c>
      <c r="F90" s="488"/>
      <c r="G90" s="508"/>
      <c r="H90" s="508"/>
      <c r="I90" s="508"/>
      <c r="J90" s="508"/>
    </row>
    <row r="91" spans="1:10">
      <c r="A91" s="513"/>
      <c r="B91" s="514" t="s">
        <v>2491</v>
      </c>
      <c r="C91" s="516" t="s">
        <v>548</v>
      </c>
      <c r="D91" s="514" t="s">
        <v>2882</v>
      </c>
      <c r="E91" s="516" t="s">
        <v>496</v>
      </c>
      <c r="F91" s="488"/>
      <c r="G91" s="508"/>
      <c r="H91" s="508"/>
      <c r="I91" s="508"/>
      <c r="J91" s="508"/>
    </row>
    <row r="92" spans="1:10">
      <c r="A92" s="513"/>
      <c r="B92" s="514" t="s">
        <v>3654</v>
      </c>
      <c r="C92" s="516" t="s">
        <v>3655</v>
      </c>
      <c r="D92" s="514" t="s">
        <v>2900</v>
      </c>
      <c r="E92" s="516" t="s">
        <v>719</v>
      </c>
      <c r="F92" s="488"/>
      <c r="G92" s="508"/>
      <c r="H92" s="508"/>
      <c r="I92" s="508"/>
      <c r="J92" s="508"/>
    </row>
    <row r="93" spans="1:10">
      <c r="A93" s="513"/>
      <c r="B93" s="514" t="s">
        <v>2758</v>
      </c>
      <c r="C93" s="516" t="s">
        <v>3656</v>
      </c>
      <c r="D93" s="514" t="s">
        <v>3657</v>
      </c>
      <c r="E93" s="518" t="s">
        <v>3658</v>
      </c>
      <c r="F93" s="488"/>
      <c r="G93" s="508"/>
      <c r="H93" s="508"/>
      <c r="I93" s="508"/>
      <c r="J93" s="508"/>
    </row>
    <row r="94" spans="1:10">
      <c r="A94" s="513"/>
      <c r="B94" s="514" t="s">
        <v>3659</v>
      </c>
      <c r="C94" s="516" t="s">
        <v>422</v>
      </c>
      <c r="D94" s="515" t="s">
        <v>2752</v>
      </c>
      <c r="E94" s="516" t="s">
        <v>390</v>
      </c>
      <c r="F94" s="488"/>
      <c r="G94" s="508"/>
      <c r="H94" s="508"/>
      <c r="I94" s="508"/>
      <c r="J94" s="508"/>
    </row>
    <row r="95" spans="1:10">
      <c r="A95" s="513"/>
      <c r="B95" s="514" t="s">
        <v>2862</v>
      </c>
      <c r="C95" s="516" t="s">
        <v>1073</v>
      </c>
      <c r="D95" s="515" t="s">
        <v>2762</v>
      </c>
      <c r="E95" s="516" t="s">
        <v>398</v>
      </c>
      <c r="F95" s="488"/>
      <c r="G95" s="508"/>
      <c r="H95" s="508"/>
      <c r="I95" s="508"/>
      <c r="J95" s="508"/>
    </row>
    <row r="96" spans="1:10">
      <c r="A96" s="519"/>
      <c r="B96" s="514" t="s">
        <v>2870</v>
      </c>
      <c r="C96" s="515" t="s">
        <v>748</v>
      </c>
      <c r="D96" s="515" t="s">
        <v>3660</v>
      </c>
      <c r="E96" s="516" t="s">
        <v>440</v>
      </c>
      <c r="F96" s="488"/>
      <c r="G96" s="508"/>
      <c r="H96" s="508"/>
      <c r="I96" s="508"/>
      <c r="J96" s="508"/>
    </row>
    <row r="97" spans="1:10">
      <c r="A97" s="519"/>
      <c r="B97" s="514" t="s">
        <v>3661</v>
      </c>
      <c r="C97" s="515" t="s">
        <v>3662</v>
      </c>
      <c r="D97" s="515" t="s">
        <v>3663</v>
      </c>
      <c r="E97" s="516" t="s">
        <v>3664</v>
      </c>
      <c r="F97" s="488"/>
      <c r="G97" s="508"/>
      <c r="H97" s="508"/>
      <c r="I97" s="508"/>
      <c r="J97" s="508"/>
    </row>
    <row r="98" spans="1:10">
      <c r="A98" s="513"/>
      <c r="B98" s="514" t="s">
        <v>2883</v>
      </c>
      <c r="C98" s="515" t="s">
        <v>2496</v>
      </c>
      <c r="D98" s="514" t="s">
        <v>3665</v>
      </c>
      <c r="E98" s="516" t="s">
        <v>3666</v>
      </c>
      <c r="F98" s="488"/>
      <c r="G98" s="508"/>
      <c r="H98" s="508"/>
      <c r="I98" s="508"/>
      <c r="J98" s="508"/>
    </row>
    <row r="99" spans="1:10">
      <c r="A99" s="513"/>
      <c r="B99" s="514" t="s">
        <v>2901</v>
      </c>
      <c r="C99" s="516" t="s">
        <v>504</v>
      </c>
      <c r="D99" s="514" t="s">
        <v>3667</v>
      </c>
      <c r="E99" s="516" t="s">
        <v>3668</v>
      </c>
      <c r="F99" s="488"/>
      <c r="G99" s="508"/>
      <c r="H99" s="508"/>
      <c r="I99" s="508"/>
      <c r="J99" s="508"/>
    </row>
    <row r="100" spans="1:10">
      <c r="A100" s="513"/>
      <c r="B100" s="514" t="s">
        <v>2855</v>
      </c>
      <c r="C100" s="516" t="s">
        <v>512</v>
      </c>
      <c r="D100" s="514" t="s">
        <v>3669</v>
      </c>
      <c r="E100" s="516" t="s">
        <v>3670</v>
      </c>
      <c r="F100" s="488"/>
      <c r="G100" s="508"/>
      <c r="H100" s="508"/>
      <c r="I100" s="508"/>
      <c r="J100" s="508"/>
    </row>
    <row r="101" spans="1:10">
      <c r="A101" s="513"/>
      <c r="B101" s="514" t="s">
        <v>2867</v>
      </c>
      <c r="C101" s="516" t="s">
        <v>725</v>
      </c>
      <c r="D101" s="514" t="s">
        <v>3671</v>
      </c>
      <c r="E101" s="516" t="s">
        <v>3672</v>
      </c>
      <c r="F101" s="488"/>
      <c r="G101" s="508"/>
      <c r="H101" s="508"/>
      <c r="I101" s="508"/>
      <c r="J101" s="508"/>
    </row>
    <row r="102" spans="1:10">
      <c r="A102" s="513"/>
      <c r="B102" s="514" t="s">
        <v>2812</v>
      </c>
      <c r="C102" s="516" t="s">
        <v>584</v>
      </c>
      <c r="D102" s="514" t="s">
        <v>3673</v>
      </c>
      <c r="E102" s="516" t="s">
        <v>3674</v>
      </c>
      <c r="F102" s="488"/>
      <c r="G102" s="508"/>
      <c r="H102" s="508"/>
      <c r="I102" s="508"/>
      <c r="J102" s="508"/>
    </row>
    <row r="103" spans="1:10">
      <c r="A103" s="513"/>
      <c r="B103" s="514" t="s">
        <v>2884</v>
      </c>
      <c r="C103" s="516" t="s">
        <v>3675</v>
      </c>
      <c r="D103" s="514" t="s">
        <v>3676</v>
      </c>
      <c r="E103" s="516" t="s">
        <v>3677</v>
      </c>
      <c r="F103" s="488"/>
      <c r="G103" s="508"/>
      <c r="H103" s="508"/>
      <c r="I103" s="508"/>
      <c r="J103" s="508"/>
    </row>
    <row r="104" spans="1:10">
      <c r="A104" s="513"/>
      <c r="B104" s="514" t="s">
        <v>2902</v>
      </c>
      <c r="C104" s="516" t="s">
        <v>526</v>
      </c>
      <c r="D104" s="514" t="s">
        <v>3678</v>
      </c>
      <c r="E104" s="516" t="s">
        <v>3679</v>
      </c>
      <c r="F104" s="488"/>
      <c r="G104" s="508"/>
      <c r="H104" s="508"/>
      <c r="I104" s="508"/>
      <c r="J104" s="508"/>
    </row>
    <row r="105" spans="1:10">
      <c r="A105" s="513"/>
      <c r="B105" s="514" t="s">
        <v>3680</v>
      </c>
      <c r="C105" s="516" t="s">
        <v>604</v>
      </c>
      <c r="D105" s="514" t="s">
        <v>3681</v>
      </c>
      <c r="E105" s="516" t="s">
        <v>3682</v>
      </c>
      <c r="F105" s="488"/>
      <c r="G105" s="508"/>
      <c r="H105" s="508"/>
      <c r="I105" s="508"/>
      <c r="J105" s="508"/>
    </row>
    <row r="106" spans="1:10">
      <c r="A106" s="513"/>
      <c r="B106" s="514" t="s">
        <v>2443</v>
      </c>
      <c r="C106" s="516" t="s">
        <v>600</v>
      </c>
      <c r="D106" s="514" t="s">
        <v>3683</v>
      </c>
      <c r="E106" s="516" t="s">
        <v>3684</v>
      </c>
      <c r="F106" s="488"/>
      <c r="G106" s="508"/>
      <c r="H106" s="508"/>
      <c r="I106" s="508"/>
      <c r="J106" s="508"/>
    </row>
    <row r="107" spans="1:10">
      <c r="A107" s="513"/>
      <c r="B107" s="514" t="s">
        <v>2885</v>
      </c>
      <c r="C107" s="516" t="s">
        <v>542</v>
      </c>
      <c r="D107" s="514" t="s">
        <v>2834</v>
      </c>
      <c r="E107" s="516" t="s">
        <v>682</v>
      </c>
      <c r="F107" s="488"/>
      <c r="G107" s="508"/>
      <c r="H107" s="508"/>
      <c r="I107" s="508"/>
      <c r="J107" s="508"/>
    </row>
    <row r="108" spans="1:10">
      <c r="A108" s="513"/>
      <c r="B108" s="514" t="s">
        <v>2903</v>
      </c>
      <c r="C108" s="516" t="s">
        <v>550</v>
      </c>
      <c r="D108" s="514" t="s">
        <v>2858</v>
      </c>
      <c r="E108" s="516" t="s">
        <v>620</v>
      </c>
      <c r="F108" s="488"/>
      <c r="G108" s="508"/>
      <c r="H108" s="508"/>
      <c r="I108" s="508"/>
      <c r="J108" s="508"/>
    </row>
    <row r="109" spans="1:10">
      <c r="A109" s="513"/>
      <c r="B109" s="514" t="s">
        <v>3685</v>
      </c>
      <c r="C109" s="515" t="s">
        <v>3686</v>
      </c>
      <c r="D109" s="514" t="s">
        <v>3687</v>
      </c>
      <c r="E109" s="518" t="s">
        <v>3688</v>
      </c>
      <c r="F109" s="488"/>
      <c r="G109" s="508"/>
      <c r="H109" s="508"/>
      <c r="I109" s="508"/>
      <c r="J109" s="508"/>
    </row>
    <row r="110" spans="1:10">
      <c r="A110" s="513"/>
      <c r="B110" s="514" t="s">
        <v>2846</v>
      </c>
      <c r="C110" s="515" t="s">
        <v>558</v>
      </c>
      <c r="D110" s="514" t="s">
        <v>3689</v>
      </c>
      <c r="E110" s="516" t="s">
        <v>631</v>
      </c>
      <c r="F110" s="488"/>
      <c r="G110" s="508"/>
      <c r="H110" s="508"/>
      <c r="I110" s="508"/>
      <c r="J110" s="508"/>
    </row>
    <row r="111" spans="1:10">
      <c r="A111" s="513"/>
      <c r="B111" s="514" t="s">
        <v>2818</v>
      </c>
      <c r="C111" s="516" t="s">
        <v>615</v>
      </c>
      <c r="D111" s="514" t="s">
        <v>3690</v>
      </c>
      <c r="E111" s="518" t="s">
        <v>3691</v>
      </c>
      <c r="F111" s="488"/>
      <c r="G111" s="508"/>
      <c r="H111" s="508"/>
      <c r="I111" s="508"/>
      <c r="J111" s="508"/>
    </row>
    <row r="112" spans="1:10">
      <c r="A112" s="513"/>
      <c r="B112" s="514" t="s">
        <v>2869</v>
      </c>
      <c r="C112" s="516" t="s">
        <v>294</v>
      </c>
      <c r="D112" s="514" t="s">
        <v>2911</v>
      </c>
      <c r="E112" s="516" t="s">
        <v>633</v>
      </c>
      <c r="F112" s="488"/>
      <c r="G112" s="508"/>
      <c r="H112" s="508"/>
      <c r="I112" s="508"/>
      <c r="J112" s="508"/>
    </row>
    <row r="113" spans="1:10">
      <c r="A113" s="513"/>
      <c r="B113" s="514" t="s">
        <v>2886</v>
      </c>
      <c r="C113" s="516" t="s">
        <v>566</v>
      </c>
      <c r="D113" s="514" t="s">
        <v>3692</v>
      </c>
      <c r="E113" s="516" t="s">
        <v>3693</v>
      </c>
      <c r="F113" s="488"/>
      <c r="G113" s="508"/>
      <c r="H113" s="508"/>
      <c r="I113" s="508"/>
      <c r="J113" s="508"/>
    </row>
    <row r="114" spans="1:10">
      <c r="A114" s="513"/>
      <c r="B114" s="514" t="s">
        <v>2906</v>
      </c>
      <c r="C114" s="515" t="s">
        <v>292</v>
      </c>
      <c r="D114" s="514" t="s">
        <v>2837</v>
      </c>
      <c r="E114" s="516" t="s">
        <v>3694</v>
      </c>
      <c r="F114" s="488"/>
      <c r="G114" s="508"/>
      <c r="H114" s="508"/>
      <c r="I114" s="508"/>
      <c r="J114" s="508"/>
    </row>
    <row r="115" spans="1:10">
      <c r="A115" s="513"/>
      <c r="B115" s="514" t="s">
        <v>2821</v>
      </c>
      <c r="C115" s="515" t="s">
        <v>327</v>
      </c>
      <c r="D115" s="514" t="s">
        <v>2859</v>
      </c>
      <c r="E115" s="516" t="s">
        <v>640</v>
      </c>
      <c r="F115" s="488"/>
      <c r="G115" s="508"/>
      <c r="H115" s="508"/>
      <c r="I115" s="508"/>
      <c r="J115" s="508"/>
    </row>
    <row r="116" spans="1:10">
      <c r="A116" s="513"/>
      <c r="B116" s="514" t="s">
        <v>2824</v>
      </c>
      <c r="C116" s="515" t="s">
        <v>1207</v>
      </c>
      <c r="D116" s="514" t="s">
        <v>2757</v>
      </c>
      <c r="E116" s="516" t="s">
        <v>702</v>
      </c>
      <c r="F116" s="488"/>
      <c r="G116" s="508"/>
      <c r="H116" s="508"/>
      <c r="I116" s="508"/>
      <c r="J116" s="508"/>
    </row>
    <row r="117" spans="1:10">
      <c r="A117" s="513"/>
      <c r="B117" s="514" t="s">
        <v>2826</v>
      </c>
      <c r="C117" s="515" t="s">
        <v>751</v>
      </c>
      <c r="D117" s="514" t="s">
        <v>3695</v>
      </c>
      <c r="E117" s="516" t="s">
        <v>690</v>
      </c>
      <c r="F117" s="520"/>
      <c r="G117" s="508"/>
      <c r="H117" s="508"/>
      <c r="I117" s="508"/>
      <c r="J117" s="508"/>
    </row>
    <row r="118" spans="1:10">
      <c r="A118" s="513"/>
      <c r="B118" s="514" t="s">
        <v>3696</v>
      </c>
      <c r="C118" s="516" t="s">
        <v>1876</v>
      </c>
      <c r="D118" s="514" t="s">
        <v>2568</v>
      </c>
      <c r="E118" s="518" t="s">
        <v>3697</v>
      </c>
      <c r="F118" s="521"/>
      <c r="G118" s="508"/>
      <c r="H118" s="508"/>
      <c r="I118" s="508"/>
      <c r="J118" s="508"/>
    </row>
    <row r="119" spans="1:10">
      <c r="A119" s="513"/>
      <c r="B119" s="514" t="s">
        <v>2304</v>
      </c>
      <c r="C119" s="516" t="s">
        <v>446</v>
      </c>
      <c r="D119" s="514" t="s">
        <v>3698</v>
      </c>
      <c r="E119" s="516" t="s">
        <v>694</v>
      </c>
      <c r="F119" s="522"/>
      <c r="G119" s="508"/>
      <c r="H119" s="508"/>
      <c r="I119" s="508"/>
      <c r="J119" s="508"/>
    </row>
    <row r="120" spans="1:10">
      <c r="A120" s="513"/>
      <c r="B120" s="514" t="s">
        <v>3699</v>
      </c>
      <c r="C120" s="515" t="s">
        <v>1877</v>
      </c>
      <c r="D120" s="514" t="s">
        <v>2753</v>
      </c>
      <c r="E120" s="516" t="s">
        <v>638</v>
      </c>
      <c r="F120" s="508"/>
      <c r="G120" s="508"/>
      <c r="H120" s="508"/>
      <c r="I120" s="508"/>
      <c r="J120" s="508"/>
    </row>
    <row r="121" spans="1:10">
      <c r="A121" s="513"/>
      <c r="B121" s="514" t="s">
        <v>2871</v>
      </c>
      <c r="C121" s="515" t="s">
        <v>582</v>
      </c>
      <c r="D121" s="514" t="s">
        <v>3700</v>
      </c>
      <c r="E121" s="516" t="s">
        <v>3701</v>
      </c>
      <c r="F121" s="508"/>
      <c r="G121" s="508"/>
      <c r="H121" s="508"/>
      <c r="I121" s="508"/>
      <c r="J121" s="508"/>
    </row>
    <row r="122" spans="1:10">
      <c r="A122" s="513"/>
      <c r="B122" s="514" t="s">
        <v>3702</v>
      </c>
      <c r="C122" s="515" t="s">
        <v>3703</v>
      </c>
      <c r="D122" s="514" t="s">
        <v>2841</v>
      </c>
      <c r="E122" s="516" t="s">
        <v>1283</v>
      </c>
      <c r="F122" s="508"/>
      <c r="G122" s="508"/>
      <c r="H122" s="508"/>
      <c r="I122" s="508"/>
      <c r="J122" s="508"/>
    </row>
    <row r="123" spans="1:10">
      <c r="A123" s="513"/>
      <c r="B123" s="514" t="s">
        <v>2888</v>
      </c>
      <c r="C123" s="515" t="s">
        <v>3704</v>
      </c>
      <c r="D123" s="514" t="s">
        <v>3705</v>
      </c>
      <c r="E123" s="516" t="s">
        <v>3666</v>
      </c>
      <c r="F123" s="508"/>
      <c r="G123" s="508"/>
      <c r="H123" s="508"/>
      <c r="I123" s="508"/>
      <c r="J123" s="508"/>
    </row>
    <row r="124" spans="1:10">
      <c r="A124" s="513"/>
      <c r="B124" s="514" t="s">
        <v>2907</v>
      </c>
      <c r="C124" s="516" t="s">
        <v>590</v>
      </c>
      <c r="D124" s="514" t="s">
        <v>2910</v>
      </c>
      <c r="E124" s="516" t="s">
        <v>646</v>
      </c>
      <c r="F124" s="508"/>
      <c r="G124" s="508"/>
      <c r="H124" s="508"/>
      <c r="I124" s="508"/>
      <c r="J124" s="508"/>
    </row>
    <row r="125" spans="1:10">
      <c r="A125" s="513"/>
      <c r="B125" s="523" t="s">
        <v>3706</v>
      </c>
      <c r="C125" s="518" t="s">
        <v>3707</v>
      </c>
      <c r="D125" s="514" t="s">
        <v>2313</v>
      </c>
      <c r="E125" s="516" t="s">
        <v>341</v>
      </c>
      <c r="F125" s="508"/>
      <c r="G125" s="508"/>
      <c r="H125" s="508"/>
      <c r="I125" s="508"/>
      <c r="J125" s="508"/>
    </row>
    <row r="126" spans="1:10">
      <c r="A126" s="513"/>
      <c r="B126" s="514" t="s">
        <v>2872</v>
      </c>
      <c r="C126" s="516" t="s">
        <v>598</v>
      </c>
      <c r="D126" s="514" t="s">
        <v>3708</v>
      </c>
      <c r="E126" s="516" t="s">
        <v>3709</v>
      </c>
      <c r="F126" s="508"/>
      <c r="G126" s="508"/>
      <c r="H126" s="508"/>
      <c r="I126" s="508"/>
      <c r="J126" s="508"/>
    </row>
    <row r="127" spans="1:10">
      <c r="A127" s="513"/>
      <c r="B127" s="514" t="s">
        <v>3710</v>
      </c>
      <c r="C127" s="516" t="s">
        <v>303</v>
      </c>
      <c r="D127" s="514" t="s">
        <v>2914</v>
      </c>
      <c r="E127" s="516" t="s">
        <v>3711</v>
      </c>
      <c r="F127" s="508"/>
      <c r="G127" s="508"/>
      <c r="H127" s="508"/>
      <c r="I127" s="508"/>
      <c r="J127" s="508"/>
    </row>
    <row r="128" spans="1:10">
      <c r="A128" s="513"/>
      <c r="B128" s="514" t="s">
        <v>3712</v>
      </c>
      <c r="C128" s="516" t="s">
        <v>406</v>
      </c>
      <c r="D128" s="514" t="s">
        <v>2890</v>
      </c>
      <c r="E128" s="516" t="s">
        <v>648</v>
      </c>
      <c r="F128" s="508"/>
      <c r="G128" s="508"/>
      <c r="H128" s="508"/>
      <c r="I128" s="508"/>
      <c r="J128" s="508"/>
    </row>
    <row r="129" spans="1:10">
      <c r="A129" s="513"/>
      <c r="B129" s="514" t="s">
        <v>2761</v>
      </c>
      <c r="C129" s="516" t="s">
        <v>414</v>
      </c>
      <c r="D129" s="514" t="s">
        <v>2913</v>
      </c>
      <c r="E129" s="516" t="s">
        <v>656</v>
      </c>
      <c r="F129" s="508"/>
      <c r="G129" s="508"/>
      <c r="H129" s="508"/>
      <c r="I129" s="508"/>
      <c r="J129" s="531">
        <v>73</v>
      </c>
    </row>
    <row r="130" spans="1:10">
      <c r="A130" s="513"/>
      <c r="B130" s="514" t="s">
        <v>2909</v>
      </c>
      <c r="C130" s="515" t="s">
        <v>370</v>
      </c>
      <c r="D130" s="514" t="s">
        <v>2868</v>
      </c>
      <c r="E130" s="516" t="s">
        <v>1184</v>
      </c>
      <c r="F130" s="508"/>
      <c r="G130" s="508"/>
      <c r="H130" s="508"/>
      <c r="I130" s="508"/>
      <c r="J130" s="531">
        <v>63</v>
      </c>
    </row>
    <row r="131" spans="1:10">
      <c r="A131" s="513"/>
      <c r="B131" s="514" t="s">
        <v>3713</v>
      </c>
      <c r="C131" s="516" t="s">
        <v>3714</v>
      </c>
      <c r="D131" s="504"/>
      <c r="E131" s="505"/>
      <c r="F131" s="508"/>
      <c r="G131" s="508"/>
      <c r="H131" s="508"/>
      <c r="I131" s="508"/>
      <c r="J131" s="531">
        <v>60</v>
      </c>
    </row>
    <row r="132" spans="1:10">
      <c r="A132" s="524"/>
      <c r="B132" s="525" t="s">
        <v>3715</v>
      </c>
      <c r="C132" s="526" t="s">
        <v>3716</v>
      </c>
      <c r="D132" s="527"/>
      <c r="E132" s="528"/>
      <c r="F132" s="529"/>
      <c r="G132" s="529"/>
      <c r="H132" s="529"/>
      <c r="I132" s="529"/>
      <c r="J132" s="531">
        <v>60</v>
      </c>
    </row>
    <row r="133" spans="1:10">
      <c r="A133" s="530"/>
      <c r="B133" s="530"/>
      <c r="C133" s="530"/>
      <c r="D133" s="530"/>
      <c r="E133" s="530"/>
      <c r="F133" s="529"/>
      <c r="G133" s="529"/>
      <c r="H133" s="529"/>
      <c r="I133" s="529"/>
      <c r="J133" s="531">
        <v>59</v>
      </c>
    </row>
    <row r="134" spans="1:10">
      <c r="A134" s="529"/>
      <c r="B134" s="529"/>
      <c r="C134" s="529"/>
      <c r="D134" s="529"/>
      <c r="E134" s="529"/>
      <c r="F134" s="529"/>
      <c r="G134" s="529"/>
      <c r="H134" s="529"/>
      <c r="I134" s="529"/>
      <c r="J134" s="531">
        <v>58</v>
      </c>
    </row>
    <row r="135" spans="1:10">
      <c r="A135" s="529"/>
      <c r="B135" s="529"/>
      <c r="C135" s="529"/>
      <c r="D135" s="529"/>
      <c r="E135" s="529"/>
      <c r="F135" s="529"/>
      <c r="G135" s="529"/>
      <c r="H135" s="529"/>
      <c r="I135" s="529"/>
      <c r="J135" s="5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5"/>
      <c r="J1" s="55"/>
    </row>
    <row r="2" ht="18.75" spans="1:10">
      <c r="A2" s="32" t="s">
        <v>216</v>
      </c>
      <c r="B2" s="32"/>
      <c r="C2" s="32"/>
      <c r="D2" s="32"/>
      <c r="E2" s="32"/>
      <c r="F2" s="32"/>
      <c r="G2" s="32"/>
      <c r="H2" s="32"/>
      <c r="I2" s="456"/>
      <c r="J2" s="55"/>
    </row>
    <row r="3" spans="1:10">
      <c r="A3" s="33" t="s">
        <v>1992</v>
      </c>
      <c r="B3" s="33"/>
      <c r="C3" s="33"/>
      <c r="D3" s="33"/>
      <c r="E3" s="33"/>
      <c r="F3" s="33"/>
      <c r="G3" s="33"/>
      <c r="H3" s="33"/>
      <c r="I3" s="457"/>
      <c r="J3" s="55"/>
    </row>
    <row r="4" ht="33.75" spans="1:10">
      <c r="A4" s="412"/>
      <c r="B4" s="413"/>
      <c r="C4" s="414" t="s">
        <v>3717</v>
      </c>
      <c r="D4" s="415"/>
      <c r="E4" s="415"/>
      <c r="F4" s="416"/>
      <c r="G4" s="417" t="s">
        <v>99</v>
      </c>
      <c r="H4" s="329"/>
      <c r="I4" s="329"/>
      <c r="J4" s="329"/>
    </row>
    <row r="5" ht="21" customHeight="1" spans="1:10">
      <c r="A5" s="418" t="s">
        <v>219</v>
      </c>
      <c r="B5" s="419" t="s">
        <v>3718</v>
      </c>
      <c r="C5" s="420" t="s">
        <v>3719</v>
      </c>
      <c r="D5" s="420" t="s">
        <v>2180</v>
      </c>
      <c r="E5" s="420" t="s">
        <v>3720</v>
      </c>
      <c r="F5" s="420" t="s">
        <v>3721</v>
      </c>
      <c r="G5" s="421" t="s">
        <v>2084</v>
      </c>
      <c r="H5" s="421" t="s">
        <v>2085</v>
      </c>
      <c r="I5" s="421" t="s">
        <v>2086</v>
      </c>
      <c r="J5" s="450"/>
    </row>
    <row r="6" ht="19" customHeight="1" spans="1:10">
      <c r="A6" s="422" t="s">
        <v>222</v>
      </c>
      <c r="B6" s="396">
        <v>26.9</v>
      </c>
      <c r="C6" s="396">
        <v>25.9</v>
      </c>
      <c r="D6" s="397">
        <v>22.4</v>
      </c>
      <c r="E6" s="397">
        <v>22.4</v>
      </c>
      <c r="F6" s="423">
        <v>22.4</v>
      </c>
      <c r="G6" s="424" t="s">
        <v>251</v>
      </c>
      <c r="H6" s="424" t="s">
        <v>251</v>
      </c>
      <c r="I6" s="458"/>
      <c r="J6" s="450"/>
    </row>
    <row r="7" ht="19" customHeight="1" spans="1:10">
      <c r="A7" s="422" t="s">
        <v>2381</v>
      </c>
      <c r="B7" s="424" t="s">
        <v>251</v>
      </c>
      <c r="C7" s="424" t="s">
        <v>251</v>
      </c>
      <c r="D7" s="424" t="s">
        <v>251</v>
      </c>
      <c r="E7" s="424" t="s">
        <v>251</v>
      </c>
      <c r="F7" s="424" t="s">
        <v>251</v>
      </c>
      <c r="G7" s="424" t="s">
        <v>251</v>
      </c>
      <c r="H7" s="424" t="s">
        <v>251</v>
      </c>
      <c r="I7" s="458"/>
      <c r="J7" s="450"/>
    </row>
    <row r="8" ht="20" customHeight="1" spans="1:10">
      <c r="A8" s="425" t="s">
        <v>248</v>
      </c>
      <c r="B8" s="297">
        <v>57</v>
      </c>
      <c r="C8" s="297">
        <v>57</v>
      </c>
      <c r="D8" s="298">
        <v>56</v>
      </c>
      <c r="E8" s="298">
        <v>56</v>
      </c>
      <c r="F8" s="298">
        <v>56</v>
      </c>
      <c r="G8" s="298">
        <v>56</v>
      </c>
      <c r="H8" s="298">
        <v>56</v>
      </c>
      <c r="I8" s="298">
        <v>56</v>
      </c>
      <c r="J8" s="459"/>
    </row>
    <row r="9" ht="19" customHeight="1" spans="1:10">
      <c r="A9" s="419" t="s">
        <v>3722</v>
      </c>
      <c r="B9" s="297">
        <v>58</v>
      </c>
      <c r="C9" s="297">
        <v>58</v>
      </c>
      <c r="D9" s="298">
        <v>57</v>
      </c>
      <c r="E9" s="298">
        <v>57</v>
      </c>
      <c r="F9" s="298">
        <v>57</v>
      </c>
      <c r="G9" s="298">
        <v>57</v>
      </c>
      <c r="H9" s="298">
        <v>57</v>
      </c>
      <c r="I9" s="298">
        <v>57</v>
      </c>
      <c r="J9" s="450"/>
    </row>
    <row r="10" ht="21" customHeight="1" spans="1:10">
      <c r="A10" s="426" t="s">
        <v>622</v>
      </c>
      <c r="B10" s="427">
        <v>63</v>
      </c>
      <c r="C10" s="427">
        <v>63</v>
      </c>
      <c r="D10" s="427">
        <v>61</v>
      </c>
      <c r="E10" s="427">
        <v>61</v>
      </c>
      <c r="F10" s="427">
        <v>61</v>
      </c>
      <c r="G10" s="427">
        <v>61</v>
      </c>
      <c r="H10" s="427">
        <v>61</v>
      </c>
      <c r="I10" s="427">
        <v>61</v>
      </c>
      <c r="J10" s="459"/>
    </row>
    <row r="11" ht="24" customHeight="1" spans="1:10">
      <c r="A11" s="298" t="s">
        <v>668</v>
      </c>
      <c r="B11" s="298">
        <v>37</v>
      </c>
      <c r="C11" s="298">
        <v>37</v>
      </c>
      <c r="D11" s="298">
        <v>36</v>
      </c>
      <c r="E11" s="298">
        <v>36</v>
      </c>
      <c r="F11" s="298">
        <v>36</v>
      </c>
      <c r="G11" s="298">
        <v>36</v>
      </c>
      <c r="H11" s="298">
        <v>36</v>
      </c>
      <c r="I11" s="298">
        <v>36</v>
      </c>
      <c r="J11" s="460"/>
    </row>
    <row r="12" ht="19.5" customHeight="1" spans="1:10">
      <c r="A12" s="299" t="s">
        <v>3723</v>
      </c>
      <c r="B12" s="298">
        <v>37</v>
      </c>
      <c r="C12" s="298">
        <v>37</v>
      </c>
      <c r="D12" s="298">
        <v>36</v>
      </c>
      <c r="E12" s="298">
        <v>36</v>
      </c>
      <c r="F12" s="298">
        <v>36</v>
      </c>
      <c r="G12" s="298">
        <v>36</v>
      </c>
      <c r="H12" s="298">
        <v>36</v>
      </c>
      <c r="I12" s="298">
        <v>36</v>
      </c>
      <c r="J12" s="460"/>
    </row>
    <row r="13" ht="24" customHeight="1" spans="1:10">
      <c r="A13" s="428" t="s">
        <v>3724</v>
      </c>
      <c r="B13" s="297">
        <v>40</v>
      </c>
      <c r="C13" s="297">
        <v>40</v>
      </c>
      <c r="D13" s="297">
        <v>39</v>
      </c>
      <c r="E13" s="297">
        <v>39</v>
      </c>
      <c r="F13" s="297">
        <v>39</v>
      </c>
      <c r="G13" s="297">
        <v>39</v>
      </c>
      <c r="H13" s="297">
        <v>39</v>
      </c>
      <c r="I13" s="297">
        <v>39</v>
      </c>
      <c r="J13" s="459"/>
    </row>
    <row r="14" ht="24" customHeight="1" spans="1:10">
      <c r="A14" s="428" t="s">
        <v>3725</v>
      </c>
      <c r="B14" s="298">
        <v>37</v>
      </c>
      <c r="C14" s="298">
        <v>37</v>
      </c>
      <c r="D14" s="298">
        <v>36</v>
      </c>
      <c r="E14" s="298">
        <v>36</v>
      </c>
      <c r="F14" s="298">
        <v>36</v>
      </c>
      <c r="G14" s="298">
        <v>36</v>
      </c>
      <c r="H14" s="298">
        <v>36</v>
      </c>
      <c r="I14" s="298">
        <v>36</v>
      </c>
      <c r="J14" s="459"/>
    </row>
    <row r="15" ht="51.75" customHeight="1" spans="1:10">
      <c r="A15" s="429" t="s">
        <v>3726</v>
      </c>
      <c r="B15" s="430"/>
      <c r="C15" s="430"/>
      <c r="D15" s="430"/>
      <c r="E15" s="430"/>
      <c r="F15" s="430"/>
      <c r="G15" s="431"/>
      <c r="H15" s="432"/>
      <c r="I15" s="432"/>
      <c r="J15" s="461"/>
    </row>
    <row r="16" spans="1:10">
      <c r="A16" s="433" t="s">
        <v>3727</v>
      </c>
      <c r="B16" s="434"/>
      <c r="C16" s="435"/>
      <c r="D16" s="435"/>
      <c r="E16" s="435"/>
      <c r="F16" s="435"/>
      <c r="G16" s="436"/>
      <c r="H16" s="432"/>
      <c r="I16" s="432"/>
      <c r="J16" s="432"/>
    </row>
    <row r="17" spans="1:10">
      <c r="A17" s="437" t="s">
        <v>3728</v>
      </c>
      <c r="B17" s="437"/>
      <c r="C17" s="435"/>
      <c r="D17" s="435"/>
      <c r="E17" s="435"/>
      <c r="F17" s="435"/>
      <c r="G17" s="436"/>
      <c r="H17" s="432"/>
      <c r="I17" s="432"/>
      <c r="J17" s="432"/>
    </row>
    <row r="18" ht="18.75" spans="1:10">
      <c r="A18" s="438" t="s">
        <v>3729</v>
      </c>
      <c r="B18" s="438"/>
      <c r="C18" s="439"/>
      <c r="D18" s="439"/>
      <c r="E18" s="440"/>
      <c r="F18" s="441"/>
      <c r="G18" s="441"/>
      <c r="H18" s="432"/>
      <c r="I18" s="432"/>
      <c r="J18" s="432"/>
    </row>
    <row r="19" spans="1:10">
      <c r="A19" s="435" t="s">
        <v>3730</v>
      </c>
      <c r="B19" s="435"/>
      <c r="C19" s="435"/>
      <c r="D19" s="435"/>
      <c r="E19" s="435"/>
      <c r="F19" s="435"/>
      <c r="G19" s="436"/>
      <c r="H19" s="432"/>
      <c r="I19" s="432"/>
      <c r="J19" s="432"/>
    </row>
    <row r="20" ht="18.75" spans="1:10">
      <c r="A20" s="439" t="s">
        <v>3731</v>
      </c>
      <c r="B20" s="439"/>
      <c r="C20" s="439"/>
      <c r="D20" s="439"/>
      <c r="E20" s="439"/>
      <c r="F20" s="439"/>
      <c r="G20" s="439"/>
      <c r="H20" s="432"/>
      <c r="I20" s="432"/>
      <c r="J20" s="432"/>
    </row>
    <row r="21" spans="1:10">
      <c r="A21" s="442" t="s">
        <v>3732</v>
      </c>
      <c r="B21" s="442"/>
      <c r="C21" s="442"/>
      <c r="D21" s="442"/>
      <c r="E21" s="442"/>
      <c r="F21" s="442"/>
      <c r="G21" s="436"/>
      <c r="H21" s="443"/>
      <c r="I21" s="443"/>
      <c r="J21" s="443"/>
    </row>
    <row r="22" spans="1:10">
      <c r="A22" s="436" t="s">
        <v>3733</v>
      </c>
      <c r="B22" s="436"/>
      <c r="C22" s="436"/>
      <c r="D22" s="436"/>
      <c r="E22" s="436"/>
      <c r="F22" s="436"/>
      <c r="G22" s="436"/>
      <c r="H22" s="444"/>
      <c r="I22" s="462"/>
      <c r="J22" s="462"/>
    </row>
    <row r="23" spans="1:10">
      <c r="A23" s="445" t="s">
        <v>3734</v>
      </c>
      <c r="B23" s="445"/>
      <c r="C23" s="445"/>
      <c r="D23" s="445"/>
      <c r="E23" s="445"/>
      <c r="F23" s="445"/>
      <c r="G23" s="435"/>
      <c r="H23" s="446"/>
      <c r="I23" s="446"/>
      <c r="J23" s="446"/>
    </row>
    <row r="24" spans="1:10">
      <c r="A24" s="447" t="s">
        <v>3735</v>
      </c>
      <c r="B24" s="445"/>
      <c r="C24" s="448"/>
      <c r="D24" s="448"/>
      <c r="E24" s="448"/>
      <c r="F24" s="448"/>
      <c r="G24" s="449"/>
      <c r="H24" s="450"/>
      <c r="I24" s="450"/>
      <c r="J24" s="450"/>
    </row>
    <row r="25" spans="1:10">
      <c r="A25" s="445" t="s">
        <v>3736</v>
      </c>
      <c r="B25" s="445"/>
      <c r="C25" s="448"/>
      <c r="D25" s="448"/>
      <c r="E25" s="448"/>
      <c r="F25" s="448"/>
      <c r="G25" s="449"/>
      <c r="H25" s="451"/>
      <c r="I25" s="451"/>
      <c r="J25" s="451"/>
    </row>
    <row r="26" spans="1:10">
      <c r="A26" s="445" t="s">
        <v>3737</v>
      </c>
      <c r="B26" s="445"/>
      <c r="C26" s="452"/>
      <c r="D26" s="452"/>
      <c r="E26" s="452"/>
      <c r="F26" s="452"/>
      <c r="G26" s="453"/>
      <c r="H26" s="451"/>
      <c r="I26" s="451"/>
      <c r="J26" s="451"/>
    </row>
    <row r="27" spans="1:10">
      <c r="A27" s="454" t="s">
        <v>3738</v>
      </c>
      <c r="B27" s="454"/>
      <c r="C27" s="454"/>
      <c r="D27" s="454"/>
      <c r="E27" s="454"/>
      <c r="F27" s="454"/>
      <c r="G27" s="454"/>
      <c r="H27" s="451"/>
      <c r="I27" s="451"/>
      <c r="J27" s="451"/>
    </row>
    <row r="28" ht="31" customHeight="1" spans="1:11">
      <c r="A28" s="147" t="s">
        <v>3739</v>
      </c>
      <c r="B28" s="147"/>
      <c r="C28" s="147"/>
      <c r="D28" s="147"/>
      <c r="E28" s="147"/>
      <c r="F28" s="147"/>
      <c r="G28" s="147"/>
      <c r="H28" s="147"/>
      <c r="I28" s="147"/>
      <c r="J28" s="147"/>
      <c r="K28" s="147"/>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C18" sqref="C1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400"/>
    </row>
    <row r="2" ht="18.75" spans="1:12">
      <c r="A2" s="32" t="s">
        <v>216</v>
      </c>
      <c r="B2" s="32"/>
      <c r="C2" s="32"/>
      <c r="D2" s="32"/>
      <c r="E2" s="32"/>
      <c r="F2" s="32"/>
      <c r="G2" s="32"/>
      <c r="H2" s="32"/>
      <c r="I2" s="32"/>
      <c r="J2" s="32"/>
      <c r="K2" s="55"/>
      <c r="L2" s="400"/>
    </row>
    <row r="3" spans="1:12">
      <c r="A3" s="33" t="s">
        <v>1992</v>
      </c>
      <c r="B3" s="34"/>
      <c r="C3" s="34"/>
      <c r="D3" s="34"/>
      <c r="E3" s="34"/>
      <c r="F3" s="34"/>
      <c r="G3" s="34"/>
      <c r="H3" s="34"/>
      <c r="I3" s="34"/>
      <c r="J3" s="34"/>
      <c r="K3" s="56"/>
      <c r="L3" s="400"/>
    </row>
    <row r="4" ht="31.5" spans="1:12">
      <c r="A4" s="385"/>
      <c r="B4" s="409" t="s">
        <v>3740</v>
      </c>
      <c r="C4" s="385"/>
      <c r="D4" s="385"/>
      <c r="E4" s="385"/>
      <c r="F4" s="385"/>
      <c r="G4" s="385"/>
      <c r="H4" s="385"/>
      <c r="I4" s="385"/>
      <c r="J4" s="385"/>
      <c r="K4" s="14" t="s">
        <v>99</v>
      </c>
      <c r="L4" s="400"/>
    </row>
    <row r="5" spans="1:12">
      <c r="A5" s="385"/>
      <c r="B5" s="385" t="s">
        <v>3741</v>
      </c>
      <c r="C5" s="385"/>
      <c r="D5" s="385"/>
      <c r="E5" s="385"/>
      <c r="F5" s="385"/>
      <c r="G5" s="385"/>
      <c r="H5" s="385"/>
      <c r="I5" s="385"/>
      <c r="J5" s="385"/>
      <c r="K5" s="400"/>
      <c r="L5" s="400"/>
    </row>
    <row r="6" ht="25" customHeight="1" spans="1:12">
      <c r="A6" s="387" t="s">
        <v>3742</v>
      </c>
      <c r="B6" s="388" t="s">
        <v>313</v>
      </c>
      <c r="C6" s="388" t="s">
        <v>329</v>
      </c>
      <c r="D6" s="388" t="s">
        <v>321</v>
      </c>
      <c r="E6" s="388" t="s">
        <v>343</v>
      </c>
      <c r="F6" s="388" t="s">
        <v>830</v>
      </c>
      <c r="G6" s="388" t="s">
        <v>825</v>
      </c>
      <c r="H6" s="388" t="s">
        <v>396</v>
      </c>
      <c r="I6" s="388" t="s">
        <v>335</v>
      </c>
      <c r="J6" s="388" t="s">
        <v>222</v>
      </c>
      <c r="K6" s="400"/>
      <c r="L6" s="400"/>
    </row>
    <row r="7" spans="1:12">
      <c r="A7" s="389">
        <v>0.5</v>
      </c>
      <c r="B7" s="139" t="s">
        <v>251</v>
      </c>
      <c r="C7" s="391" t="s">
        <v>251</v>
      </c>
      <c r="D7" s="391" t="s">
        <v>251</v>
      </c>
      <c r="E7" s="391" t="s">
        <v>251</v>
      </c>
      <c r="F7" s="391" t="s">
        <v>251</v>
      </c>
      <c r="G7" s="391" t="s">
        <v>251</v>
      </c>
      <c r="H7" s="391" t="s">
        <v>251</v>
      </c>
      <c r="I7" s="391" t="s">
        <v>251</v>
      </c>
      <c r="J7" s="391" t="s">
        <v>251</v>
      </c>
      <c r="K7" s="400"/>
      <c r="L7" s="400"/>
    </row>
    <row r="8" spans="1:12">
      <c r="A8" s="389">
        <v>1</v>
      </c>
      <c r="B8" s="139" t="s">
        <v>251</v>
      </c>
      <c r="C8" s="391" t="s">
        <v>251</v>
      </c>
      <c r="D8" s="391" t="s">
        <v>251</v>
      </c>
      <c r="E8" s="391" t="s">
        <v>251</v>
      </c>
      <c r="F8" s="391" t="s">
        <v>251</v>
      </c>
      <c r="G8" s="391" t="s">
        <v>251</v>
      </c>
      <c r="H8" s="391" t="s">
        <v>251</v>
      </c>
      <c r="I8" s="391" t="s">
        <v>251</v>
      </c>
      <c r="J8" s="391" t="s">
        <v>251</v>
      </c>
      <c r="K8" s="400"/>
      <c r="L8" s="400"/>
    </row>
    <row r="9" spans="1:12">
      <c r="A9" s="389">
        <v>1.5</v>
      </c>
      <c r="B9" s="139" t="s">
        <v>251</v>
      </c>
      <c r="C9" s="391" t="s">
        <v>251</v>
      </c>
      <c r="D9" s="391" t="s">
        <v>251</v>
      </c>
      <c r="E9" s="391" t="s">
        <v>251</v>
      </c>
      <c r="F9" s="391" t="s">
        <v>251</v>
      </c>
      <c r="G9" s="391" t="s">
        <v>251</v>
      </c>
      <c r="H9" s="391" t="s">
        <v>251</v>
      </c>
      <c r="I9" s="391" t="s">
        <v>251</v>
      </c>
      <c r="J9" s="391" t="s">
        <v>251</v>
      </c>
      <c r="K9" s="400"/>
      <c r="L9" s="400"/>
    </row>
    <row r="10" spans="1:12">
      <c r="A10" s="389">
        <v>2</v>
      </c>
      <c r="B10" s="139" t="s">
        <v>251</v>
      </c>
      <c r="C10" s="391" t="s">
        <v>251</v>
      </c>
      <c r="D10" s="391" t="s">
        <v>251</v>
      </c>
      <c r="E10" s="391" t="s">
        <v>251</v>
      </c>
      <c r="F10" s="391" t="s">
        <v>251</v>
      </c>
      <c r="G10" s="391" t="s">
        <v>251</v>
      </c>
      <c r="H10" s="391" t="s">
        <v>251</v>
      </c>
      <c r="I10" s="391" t="s">
        <v>251</v>
      </c>
      <c r="J10" s="391" t="s">
        <v>251</v>
      </c>
      <c r="K10" s="400"/>
      <c r="L10" s="400"/>
    </row>
    <row r="11" spans="1:12">
      <c r="A11" s="389">
        <v>2.5</v>
      </c>
      <c r="B11" s="139" t="s">
        <v>251</v>
      </c>
      <c r="C11" s="391" t="s">
        <v>251</v>
      </c>
      <c r="D11" s="391" t="s">
        <v>251</v>
      </c>
      <c r="E11" s="391" t="s">
        <v>251</v>
      </c>
      <c r="F11" s="391" t="s">
        <v>251</v>
      </c>
      <c r="G11" s="391" t="s">
        <v>251</v>
      </c>
      <c r="H11" s="391" t="s">
        <v>251</v>
      </c>
      <c r="I11" s="391" t="s">
        <v>251</v>
      </c>
      <c r="J11" s="391" t="s">
        <v>251</v>
      </c>
      <c r="K11" s="400"/>
      <c r="L11" s="400"/>
    </row>
    <row r="12" spans="1:12">
      <c r="A12" s="389">
        <v>3</v>
      </c>
      <c r="B12" s="139" t="s">
        <v>251</v>
      </c>
      <c r="C12" s="391" t="s">
        <v>251</v>
      </c>
      <c r="D12" s="391" t="s">
        <v>251</v>
      </c>
      <c r="E12" s="391" t="s">
        <v>251</v>
      </c>
      <c r="F12" s="391" t="s">
        <v>251</v>
      </c>
      <c r="G12" s="391" t="s">
        <v>251</v>
      </c>
      <c r="H12" s="391" t="s">
        <v>251</v>
      </c>
      <c r="I12" s="391" t="s">
        <v>251</v>
      </c>
      <c r="J12" s="391" t="s">
        <v>251</v>
      </c>
      <c r="K12" s="400"/>
      <c r="L12" s="400"/>
    </row>
    <row r="13" spans="1:12">
      <c r="A13" s="389">
        <v>3.5</v>
      </c>
      <c r="B13" s="139" t="s">
        <v>251</v>
      </c>
      <c r="C13" s="391" t="s">
        <v>251</v>
      </c>
      <c r="D13" s="391" t="s">
        <v>251</v>
      </c>
      <c r="E13" s="391" t="s">
        <v>251</v>
      </c>
      <c r="F13" s="391" t="s">
        <v>251</v>
      </c>
      <c r="G13" s="391" t="s">
        <v>251</v>
      </c>
      <c r="H13" s="391" t="s">
        <v>251</v>
      </c>
      <c r="I13" s="391" t="s">
        <v>251</v>
      </c>
      <c r="J13" s="391" t="s">
        <v>251</v>
      </c>
      <c r="K13" s="400"/>
      <c r="L13" s="400"/>
    </row>
    <row r="14" spans="1:12">
      <c r="A14" s="389">
        <v>4</v>
      </c>
      <c r="B14" s="139" t="s">
        <v>251</v>
      </c>
      <c r="C14" s="391" t="s">
        <v>251</v>
      </c>
      <c r="D14" s="391" t="s">
        <v>251</v>
      </c>
      <c r="E14" s="391" t="s">
        <v>251</v>
      </c>
      <c r="F14" s="391" t="s">
        <v>251</v>
      </c>
      <c r="G14" s="391" t="s">
        <v>251</v>
      </c>
      <c r="H14" s="391" t="s">
        <v>251</v>
      </c>
      <c r="I14" s="391" t="s">
        <v>251</v>
      </c>
      <c r="J14" s="391" t="s">
        <v>251</v>
      </c>
      <c r="K14" s="400"/>
      <c r="L14" s="400"/>
    </row>
    <row r="15" spans="1:12">
      <c r="A15" s="389">
        <v>4.5</v>
      </c>
      <c r="B15" s="139" t="s">
        <v>251</v>
      </c>
      <c r="C15" s="391" t="s">
        <v>251</v>
      </c>
      <c r="D15" s="391" t="s">
        <v>251</v>
      </c>
      <c r="E15" s="391" t="s">
        <v>251</v>
      </c>
      <c r="F15" s="391" t="s">
        <v>251</v>
      </c>
      <c r="G15" s="391" t="s">
        <v>251</v>
      </c>
      <c r="H15" s="391" t="s">
        <v>251</v>
      </c>
      <c r="I15" s="391" t="s">
        <v>251</v>
      </c>
      <c r="J15" s="391" t="s">
        <v>251</v>
      </c>
      <c r="K15" s="400"/>
      <c r="L15" s="400"/>
    </row>
    <row r="16" spans="1:12">
      <c r="A16" s="389">
        <v>5</v>
      </c>
      <c r="B16" s="139" t="s">
        <v>251</v>
      </c>
      <c r="C16" s="391" t="s">
        <v>251</v>
      </c>
      <c r="D16" s="391" t="s">
        <v>251</v>
      </c>
      <c r="E16" s="391" t="s">
        <v>251</v>
      </c>
      <c r="F16" s="391" t="s">
        <v>251</v>
      </c>
      <c r="G16" s="391" t="s">
        <v>251</v>
      </c>
      <c r="H16" s="391" t="s">
        <v>251</v>
      </c>
      <c r="I16" s="391" t="s">
        <v>251</v>
      </c>
      <c r="J16" s="391" t="s">
        <v>251</v>
      </c>
      <c r="K16" s="400"/>
      <c r="L16" s="400"/>
    </row>
    <row r="17" spans="1:12">
      <c r="A17" s="389">
        <v>5.5</v>
      </c>
      <c r="B17" s="139" t="s">
        <v>251</v>
      </c>
      <c r="C17" s="391" t="s">
        <v>251</v>
      </c>
      <c r="D17" s="391" t="s">
        <v>251</v>
      </c>
      <c r="E17" s="391" t="s">
        <v>251</v>
      </c>
      <c r="F17" s="391" t="s">
        <v>251</v>
      </c>
      <c r="G17" s="391" t="s">
        <v>251</v>
      </c>
      <c r="H17" s="391" t="s">
        <v>251</v>
      </c>
      <c r="I17" s="391" t="s">
        <v>251</v>
      </c>
      <c r="J17" s="391" t="s">
        <v>251</v>
      </c>
      <c r="K17" s="400"/>
      <c r="L17" s="400"/>
    </row>
    <row r="18" spans="1:12">
      <c r="A18" s="389">
        <v>6</v>
      </c>
      <c r="B18" s="139" t="s">
        <v>251</v>
      </c>
      <c r="C18" s="391" t="s">
        <v>251</v>
      </c>
      <c r="D18" s="391" t="s">
        <v>251</v>
      </c>
      <c r="E18" s="391" t="s">
        <v>251</v>
      </c>
      <c r="F18" s="391" t="s">
        <v>251</v>
      </c>
      <c r="G18" s="391" t="s">
        <v>251</v>
      </c>
      <c r="H18" s="391" t="s">
        <v>251</v>
      </c>
      <c r="I18" s="391" t="s">
        <v>251</v>
      </c>
      <c r="J18" s="391" t="s">
        <v>251</v>
      </c>
      <c r="K18" s="400"/>
      <c r="L18" s="400"/>
    </row>
    <row r="19" spans="1:12">
      <c r="A19" s="389">
        <v>6.5</v>
      </c>
      <c r="B19" s="139" t="s">
        <v>251</v>
      </c>
      <c r="C19" s="391" t="s">
        <v>251</v>
      </c>
      <c r="D19" s="391" t="s">
        <v>251</v>
      </c>
      <c r="E19" s="391" t="s">
        <v>251</v>
      </c>
      <c r="F19" s="391" t="s">
        <v>251</v>
      </c>
      <c r="G19" s="391" t="s">
        <v>251</v>
      </c>
      <c r="H19" s="391" t="s">
        <v>251</v>
      </c>
      <c r="I19" s="391" t="s">
        <v>251</v>
      </c>
      <c r="J19" s="391" t="s">
        <v>251</v>
      </c>
      <c r="K19" s="400"/>
      <c r="L19" s="400"/>
    </row>
    <row r="20" spans="1:12">
      <c r="A20" s="389">
        <v>7</v>
      </c>
      <c r="B20" s="139" t="s">
        <v>251</v>
      </c>
      <c r="C20" s="391" t="s">
        <v>251</v>
      </c>
      <c r="D20" s="391" t="s">
        <v>251</v>
      </c>
      <c r="E20" s="391" t="s">
        <v>251</v>
      </c>
      <c r="F20" s="391" t="s">
        <v>251</v>
      </c>
      <c r="G20" s="391" t="s">
        <v>251</v>
      </c>
      <c r="H20" s="391" t="s">
        <v>251</v>
      </c>
      <c r="I20" s="391" t="s">
        <v>251</v>
      </c>
      <c r="J20" s="391" t="s">
        <v>251</v>
      </c>
      <c r="K20" s="400"/>
      <c r="L20" s="400"/>
    </row>
    <row r="21" spans="1:12">
      <c r="A21" s="389">
        <v>7.5</v>
      </c>
      <c r="B21" s="139" t="s">
        <v>251</v>
      </c>
      <c r="C21" s="391" t="s">
        <v>251</v>
      </c>
      <c r="D21" s="391" t="s">
        <v>251</v>
      </c>
      <c r="E21" s="391" t="s">
        <v>251</v>
      </c>
      <c r="F21" s="391" t="s">
        <v>251</v>
      </c>
      <c r="G21" s="391" t="s">
        <v>251</v>
      </c>
      <c r="H21" s="391" t="s">
        <v>251</v>
      </c>
      <c r="I21" s="391" t="s">
        <v>251</v>
      </c>
      <c r="J21" s="391" t="s">
        <v>251</v>
      </c>
      <c r="K21" s="400"/>
      <c r="L21" s="400"/>
    </row>
    <row r="22" spans="1:12">
      <c r="A22" s="389">
        <v>8</v>
      </c>
      <c r="B22" s="410">
        <v>225.394488</v>
      </c>
      <c r="C22" s="410">
        <v>225.394488</v>
      </c>
      <c r="D22" s="410">
        <v>225.394488</v>
      </c>
      <c r="E22" s="410">
        <v>225.394488</v>
      </c>
      <c r="F22" s="391" t="s">
        <v>251</v>
      </c>
      <c r="G22" s="391" t="s">
        <v>251</v>
      </c>
      <c r="H22" s="391" t="s">
        <v>251</v>
      </c>
      <c r="I22" s="391" t="s">
        <v>251</v>
      </c>
      <c r="J22" s="391" t="s">
        <v>251</v>
      </c>
      <c r="K22" s="400"/>
      <c r="L22" s="400"/>
    </row>
    <row r="23" spans="1:12">
      <c r="A23" s="389">
        <v>8.5</v>
      </c>
      <c r="B23" s="410">
        <v>232.736328</v>
      </c>
      <c r="C23" s="410">
        <v>232.736328</v>
      </c>
      <c r="D23" s="410">
        <v>232.736328</v>
      </c>
      <c r="E23" s="410">
        <v>232.736328</v>
      </c>
      <c r="F23" s="391" t="s">
        <v>251</v>
      </c>
      <c r="G23" s="391" t="s">
        <v>251</v>
      </c>
      <c r="H23" s="391" t="s">
        <v>251</v>
      </c>
      <c r="I23" s="391" t="s">
        <v>251</v>
      </c>
      <c r="J23" s="391" t="s">
        <v>251</v>
      </c>
      <c r="K23" s="400"/>
      <c r="L23" s="400"/>
    </row>
    <row r="24" spans="1:12">
      <c r="A24" s="389">
        <v>9</v>
      </c>
      <c r="B24" s="410">
        <v>239.83344</v>
      </c>
      <c r="C24" s="410">
        <v>239.83344</v>
      </c>
      <c r="D24" s="410">
        <v>239.83344</v>
      </c>
      <c r="E24" s="410">
        <v>239.83344</v>
      </c>
      <c r="F24" s="391" t="s">
        <v>251</v>
      </c>
      <c r="G24" s="391" t="s">
        <v>251</v>
      </c>
      <c r="H24" s="391" t="s">
        <v>251</v>
      </c>
      <c r="I24" s="391" t="s">
        <v>251</v>
      </c>
      <c r="J24" s="391" t="s">
        <v>251</v>
      </c>
      <c r="K24" s="400"/>
      <c r="L24" s="400"/>
    </row>
    <row r="25" spans="1:12">
      <c r="A25" s="389">
        <v>9.5</v>
      </c>
      <c r="B25" s="410">
        <v>246.685824</v>
      </c>
      <c r="C25" s="410">
        <v>246.685824</v>
      </c>
      <c r="D25" s="410">
        <v>246.685824</v>
      </c>
      <c r="E25" s="410">
        <v>246.685824</v>
      </c>
      <c r="F25" s="391" t="s">
        <v>251</v>
      </c>
      <c r="G25" s="391" t="s">
        <v>251</v>
      </c>
      <c r="H25" s="391" t="s">
        <v>251</v>
      </c>
      <c r="I25" s="391" t="s">
        <v>251</v>
      </c>
      <c r="J25" s="391" t="s">
        <v>251</v>
      </c>
      <c r="K25" s="400"/>
      <c r="L25" s="400"/>
    </row>
    <row r="26" spans="1:12">
      <c r="A26" s="389">
        <v>10</v>
      </c>
      <c r="B26" s="410">
        <v>254.272392</v>
      </c>
      <c r="C26" s="410">
        <v>254.272392</v>
      </c>
      <c r="D26" s="410">
        <v>254.272392</v>
      </c>
      <c r="E26" s="410">
        <v>254.272392</v>
      </c>
      <c r="F26" s="391" t="s">
        <v>251</v>
      </c>
      <c r="G26" s="391" t="s">
        <v>251</v>
      </c>
      <c r="H26" s="391" t="s">
        <v>251</v>
      </c>
      <c r="I26" s="391" t="s">
        <v>251</v>
      </c>
      <c r="J26" s="391" t="s">
        <v>251</v>
      </c>
      <c r="K26" s="400"/>
      <c r="L26" s="400"/>
    </row>
    <row r="27" spans="1:12">
      <c r="A27" s="389">
        <v>10.5</v>
      </c>
      <c r="B27" s="410">
        <v>264.061512</v>
      </c>
      <c r="C27" s="410">
        <v>264.061512</v>
      </c>
      <c r="D27" s="410">
        <v>264.061512</v>
      </c>
      <c r="E27" s="410">
        <v>264.061512</v>
      </c>
      <c r="F27" s="391" t="s">
        <v>251</v>
      </c>
      <c r="G27" s="391" t="s">
        <v>251</v>
      </c>
      <c r="H27" s="391" t="s">
        <v>251</v>
      </c>
      <c r="I27" s="391" t="s">
        <v>251</v>
      </c>
      <c r="J27" s="391" t="s">
        <v>251</v>
      </c>
      <c r="K27" s="400"/>
      <c r="L27" s="400"/>
    </row>
    <row r="28" spans="1:12">
      <c r="A28" s="389">
        <v>11</v>
      </c>
      <c r="B28" s="410">
        <v>273.850632</v>
      </c>
      <c r="C28" s="410">
        <v>273.850632</v>
      </c>
      <c r="D28" s="410">
        <v>273.850632</v>
      </c>
      <c r="E28" s="410">
        <v>273.850632</v>
      </c>
      <c r="F28" s="391" t="s">
        <v>251</v>
      </c>
      <c r="G28" s="391" t="s">
        <v>251</v>
      </c>
      <c r="H28" s="391" t="s">
        <v>251</v>
      </c>
      <c r="I28" s="391" t="s">
        <v>251</v>
      </c>
      <c r="J28" s="391" t="s">
        <v>251</v>
      </c>
      <c r="K28" s="400"/>
      <c r="L28" s="400"/>
    </row>
    <row r="29" spans="1:12">
      <c r="A29" s="389">
        <v>11.5</v>
      </c>
      <c r="B29" s="410">
        <v>282.416112</v>
      </c>
      <c r="C29" s="410">
        <v>282.416112</v>
      </c>
      <c r="D29" s="410">
        <v>282.416112</v>
      </c>
      <c r="E29" s="410">
        <v>282.416112</v>
      </c>
      <c r="F29" s="391" t="s">
        <v>251</v>
      </c>
      <c r="G29" s="391" t="s">
        <v>251</v>
      </c>
      <c r="H29" s="391" t="s">
        <v>251</v>
      </c>
      <c r="I29" s="391" t="s">
        <v>251</v>
      </c>
      <c r="J29" s="391" t="s">
        <v>251</v>
      </c>
      <c r="K29" s="400"/>
      <c r="L29" s="400"/>
    </row>
    <row r="30" spans="1:12">
      <c r="A30" s="389">
        <v>12</v>
      </c>
      <c r="B30" s="410">
        <v>291.960504</v>
      </c>
      <c r="C30" s="410">
        <v>291.960504</v>
      </c>
      <c r="D30" s="410">
        <v>291.960504</v>
      </c>
      <c r="E30" s="410">
        <v>291.960504</v>
      </c>
      <c r="F30" s="391" t="s">
        <v>251</v>
      </c>
      <c r="G30" s="391" t="s">
        <v>251</v>
      </c>
      <c r="H30" s="391" t="s">
        <v>251</v>
      </c>
      <c r="I30" s="391" t="s">
        <v>251</v>
      </c>
      <c r="J30" s="391" t="s">
        <v>251</v>
      </c>
      <c r="K30" s="400"/>
      <c r="L30" s="400"/>
    </row>
    <row r="31" spans="1:12">
      <c r="A31" s="389">
        <v>12.5</v>
      </c>
      <c r="B31" s="410">
        <v>301.260168</v>
      </c>
      <c r="C31" s="410">
        <v>301.260168</v>
      </c>
      <c r="D31" s="410">
        <v>301.260168</v>
      </c>
      <c r="E31" s="410">
        <v>301.260168</v>
      </c>
      <c r="F31" s="391" t="s">
        <v>251</v>
      </c>
      <c r="G31" s="391" t="s">
        <v>251</v>
      </c>
      <c r="H31" s="391" t="s">
        <v>251</v>
      </c>
      <c r="I31" s="391" t="s">
        <v>251</v>
      </c>
      <c r="J31" s="391" t="s">
        <v>251</v>
      </c>
      <c r="K31" s="400"/>
      <c r="L31" s="400"/>
    </row>
    <row r="32" spans="1:12">
      <c r="A32" s="389">
        <v>13</v>
      </c>
      <c r="B32" s="410">
        <v>310.559832</v>
      </c>
      <c r="C32" s="410">
        <v>310.559832</v>
      </c>
      <c r="D32" s="410">
        <v>310.559832</v>
      </c>
      <c r="E32" s="410">
        <v>310.559832</v>
      </c>
      <c r="F32" s="391" t="s">
        <v>251</v>
      </c>
      <c r="G32" s="391" t="s">
        <v>251</v>
      </c>
      <c r="H32" s="391" t="s">
        <v>251</v>
      </c>
      <c r="I32" s="391" t="s">
        <v>251</v>
      </c>
      <c r="J32" s="391" t="s">
        <v>251</v>
      </c>
      <c r="K32" s="400"/>
      <c r="L32" s="400"/>
    </row>
    <row r="33" spans="1:12">
      <c r="A33" s="389">
        <v>13.5</v>
      </c>
      <c r="B33" s="410">
        <v>319.614768</v>
      </c>
      <c r="C33" s="410">
        <v>319.614768</v>
      </c>
      <c r="D33" s="410">
        <v>319.614768</v>
      </c>
      <c r="E33" s="410">
        <v>319.614768</v>
      </c>
      <c r="F33" s="391" t="s">
        <v>251</v>
      </c>
      <c r="G33" s="391" t="s">
        <v>251</v>
      </c>
      <c r="H33" s="391" t="s">
        <v>251</v>
      </c>
      <c r="I33" s="391" t="s">
        <v>251</v>
      </c>
      <c r="J33" s="391" t="s">
        <v>251</v>
      </c>
      <c r="K33" s="400"/>
      <c r="L33" s="400"/>
    </row>
    <row r="34" spans="1:12">
      <c r="A34" s="389">
        <v>14</v>
      </c>
      <c r="B34" s="410">
        <v>329.893344</v>
      </c>
      <c r="C34" s="410">
        <v>329.893344</v>
      </c>
      <c r="D34" s="410">
        <v>329.893344</v>
      </c>
      <c r="E34" s="410">
        <v>329.893344</v>
      </c>
      <c r="F34" s="391" t="s">
        <v>251</v>
      </c>
      <c r="G34" s="391" t="s">
        <v>251</v>
      </c>
      <c r="H34" s="391" t="s">
        <v>251</v>
      </c>
      <c r="I34" s="391" t="s">
        <v>251</v>
      </c>
      <c r="J34" s="391" t="s">
        <v>251</v>
      </c>
      <c r="K34" s="400"/>
      <c r="L34" s="400"/>
    </row>
    <row r="35" spans="1:12">
      <c r="A35" s="389">
        <v>14.5</v>
      </c>
      <c r="B35" s="410">
        <v>338.94828</v>
      </c>
      <c r="C35" s="410">
        <v>338.94828</v>
      </c>
      <c r="D35" s="410">
        <v>338.94828</v>
      </c>
      <c r="E35" s="410">
        <v>338.94828</v>
      </c>
      <c r="F35" s="391" t="s">
        <v>251</v>
      </c>
      <c r="G35" s="391" t="s">
        <v>251</v>
      </c>
      <c r="H35" s="391" t="s">
        <v>251</v>
      </c>
      <c r="I35" s="391" t="s">
        <v>251</v>
      </c>
      <c r="J35" s="391" t="s">
        <v>251</v>
      </c>
      <c r="K35" s="400"/>
      <c r="L35" s="400"/>
    </row>
    <row r="36" spans="1:12">
      <c r="A36" s="389">
        <v>15</v>
      </c>
      <c r="B36" s="410">
        <v>348.492672</v>
      </c>
      <c r="C36" s="410">
        <v>348.492672</v>
      </c>
      <c r="D36" s="410">
        <v>348.492672</v>
      </c>
      <c r="E36" s="410">
        <v>348.492672</v>
      </c>
      <c r="F36" s="391" t="s">
        <v>251</v>
      </c>
      <c r="G36" s="391" t="s">
        <v>251</v>
      </c>
      <c r="H36" s="391" t="s">
        <v>251</v>
      </c>
      <c r="I36" s="391" t="s">
        <v>251</v>
      </c>
      <c r="J36" s="391" t="s">
        <v>251</v>
      </c>
      <c r="K36" s="400"/>
      <c r="L36" s="400"/>
    </row>
    <row r="37" spans="1:12">
      <c r="A37" s="389">
        <v>15.5</v>
      </c>
      <c r="B37" s="410">
        <v>356.323968</v>
      </c>
      <c r="C37" s="410">
        <v>356.323968</v>
      </c>
      <c r="D37" s="410">
        <v>356.323968</v>
      </c>
      <c r="E37" s="410">
        <v>356.323968</v>
      </c>
      <c r="F37" s="391" t="s">
        <v>251</v>
      </c>
      <c r="G37" s="391" t="s">
        <v>251</v>
      </c>
      <c r="H37" s="391" t="s">
        <v>251</v>
      </c>
      <c r="I37" s="391" t="s">
        <v>251</v>
      </c>
      <c r="J37" s="391" t="s">
        <v>251</v>
      </c>
      <c r="K37" s="400"/>
      <c r="L37" s="400"/>
    </row>
    <row r="38" spans="1:12">
      <c r="A38" s="389">
        <v>16</v>
      </c>
      <c r="B38" s="410">
        <v>364.155264</v>
      </c>
      <c r="C38" s="410">
        <v>364.155264</v>
      </c>
      <c r="D38" s="410">
        <v>364.155264</v>
      </c>
      <c r="E38" s="410">
        <v>364.155264</v>
      </c>
      <c r="F38" s="391" t="s">
        <v>251</v>
      </c>
      <c r="G38" s="391" t="s">
        <v>251</v>
      </c>
      <c r="H38" s="391" t="s">
        <v>251</v>
      </c>
      <c r="I38" s="391" t="s">
        <v>251</v>
      </c>
      <c r="J38" s="391" t="s">
        <v>251</v>
      </c>
      <c r="K38" s="400"/>
      <c r="L38" s="400"/>
    </row>
    <row r="39" spans="1:12">
      <c r="A39" s="389">
        <v>16.5</v>
      </c>
      <c r="B39" s="410">
        <v>372.720744</v>
      </c>
      <c r="C39" s="410">
        <v>372.720744</v>
      </c>
      <c r="D39" s="410">
        <v>372.720744</v>
      </c>
      <c r="E39" s="410">
        <v>372.720744</v>
      </c>
      <c r="F39" s="391" t="s">
        <v>251</v>
      </c>
      <c r="G39" s="391" t="s">
        <v>251</v>
      </c>
      <c r="H39" s="391" t="s">
        <v>251</v>
      </c>
      <c r="I39" s="391" t="s">
        <v>251</v>
      </c>
      <c r="J39" s="391" t="s">
        <v>251</v>
      </c>
      <c r="K39" s="400"/>
      <c r="L39" s="400"/>
    </row>
    <row r="40" spans="1:12">
      <c r="A40" s="389">
        <v>17</v>
      </c>
      <c r="B40" s="410">
        <v>380.307312</v>
      </c>
      <c r="C40" s="410">
        <v>380.307312</v>
      </c>
      <c r="D40" s="410">
        <v>380.307312</v>
      </c>
      <c r="E40" s="410">
        <v>380.307312</v>
      </c>
      <c r="F40" s="391" t="s">
        <v>251</v>
      </c>
      <c r="G40" s="391" t="s">
        <v>251</v>
      </c>
      <c r="H40" s="391" t="s">
        <v>251</v>
      </c>
      <c r="I40" s="391" t="s">
        <v>251</v>
      </c>
      <c r="J40" s="391" t="s">
        <v>251</v>
      </c>
      <c r="K40" s="400"/>
      <c r="L40" s="400"/>
    </row>
    <row r="41" spans="1:12">
      <c r="A41" s="389">
        <v>17.5</v>
      </c>
      <c r="B41" s="410">
        <v>388.628064</v>
      </c>
      <c r="C41" s="410">
        <v>388.628064</v>
      </c>
      <c r="D41" s="410">
        <v>388.628064</v>
      </c>
      <c r="E41" s="410">
        <v>388.628064</v>
      </c>
      <c r="F41" s="391" t="s">
        <v>251</v>
      </c>
      <c r="G41" s="391" t="s">
        <v>251</v>
      </c>
      <c r="H41" s="391" t="s">
        <v>251</v>
      </c>
      <c r="I41" s="391" t="s">
        <v>251</v>
      </c>
      <c r="J41" s="391" t="s">
        <v>251</v>
      </c>
      <c r="K41" s="400"/>
      <c r="L41" s="400"/>
    </row>
    <row r="42" spans="1:12">
      <c r="A42" s="389">
        <v>18</v>
      </c>
      <c r="B42" s="410">
        <v>392.78844</v>
      </c>
      <c r="C42" s="410">
        <v>392.78844</v>
      </c>
      <c r="D42" s="410">
        <v>392.78844</v>
      </c>
      <c r="E42" s="410">
        <v>392.78844</v>
      </c>
      <c r="F42" s="391" t="s">
        <v>251</v>
      </c>
      <c r="G42" s="391" t="s">
        <v>251</v>
      </c>
      <c r="H42" s="391" t="s">
        <v>251</v>
      </c>
      <c r="I42" s="391" t="s">
        <v>251</v>
      </c>
      <c r="J42" s="391" t="s">
        <v>251</v>
      </c>
      <c r="K42" s="400"/>
      <c r="L42" s="400"/>
    </row>
    <row r="43" spans="1:12">
      <c r="A43" s="389">
        <v>18.5</v>
      </c>
      <c r="B43" s="410">
        <v>397.438272</v>
      </c>
      <c r="C43" s="410">
        <v>397.438272</v>
      </c>
      <c r="D43" s="410">
        <v>397.438272</v>
      </c>
      <c r="E43" s="410">
        <v>397.438272</v>
      </c>
      <c r="F43" s="391" t="s">
        <v>251</v>
      </c>
      <c r="G43" s="391" t="s">
        <v>251</v>
      </c>
      <c r="H43" s="391" t="s">
        <v>251</v>
      </c>
      <c r="I43" s="391" t="s">
        <v>251</v>
      </c>
      <c r="J43" s="391" t="s">
        <v>251</v>
      </c>
      <c r="K43" s="400"/>
      <c r="L43" s="400"/>
    </row>
    <row r="44" spans="1:12">
      <c r="A44" s="389">
        <v>19</v>
      </c>
      <c r="B44" s="410">
        <v>400.13028</v>
      </c>
      <c r="C44" s="410">
        <v>400.13028</v>
      </c>
      <c r="D44" s="410">
        <v>400.13028</v>
      </c>
      <c r="E44" s="410">
        <v>400.13028</v>
      </c>
      <c r="F44" s="391" t="s">
        <v>251</v>
      </c>
      <c r="G44" s="391" t="s">
        <v>251</v>
      </c>
      <c r="H44" s="391" t="s">
        <v>251</v>
      </c>
      <c r="I44" s="391" t="s">
        <v>251</v>
      </c>
      <c r="J44" s="391" t="s">
        <v>251</v>
      </c>
      <c r="K44" s="400"/>
      <c r="L44" s="400"/>
    </row>
    <row r="45" spans="1:12">
      <c r="A45" s="389">
        <v>19.5</v>
      </c>
      <c r="B45" s="410">
        <v>403.556472</v>
      </c>
      <c r="C45" s="410">
        <v>403.556472</v>
      </c>
      <c r="D45" s="410">
        <v>403.556472</v>
      </c>
      <c r="E45" s="410">
        <v>403.556472</v>
      </c>
      <c r="F45" s="391" t="s">
        <v>251</v>
      </c>
      <c r="G45" s="391" t="s">
        <v>251</v>
      </c>
      <c r="H45" s="391" t="s">
        <v>251</v>
      </c>
      <c r="I45" s="391" t="s">
        <v>251</v>
      </c>
      <c r="J45" s="391" t="s">
        <v>251</v>
      </c>
      <c r="K45" s="400"/>
      <c r="L45" s="400"/>
    </row>
    <row r="46" ht="15" spans="1:12">
      <c r="A46" s="389">
        <v>20</v>
      </c>
      <c r="B46" s="410">
        <v>404.780112</v>
      </c>
      <c r="C46" s="410">
        <v>404.780112</v>
      </c>
      <c r="D46" s="410">
        <v>404.780112</v>
      </c>
      <c r="E46" s="410">
        <v>404.780112</v>
      </c>
      <c r="F46" s="391" t="s">
        <v>251</v>
      </c>
      <c r="G46" s="391" t="s">
        <v>251</v>
      </c>
      <c r="H46" s="391" t="s">
        <v>251</v>
      </c>
      <c r="I46" s="391" t="s">
        <v>251</v>
      </c>
      <c r="J46" s="391" t="s">
        <v>251</v>
      </c>
      <c r="K46" s="400"/>
      <c r="L46" s="400"/>
    </row>
    <row r="47" ht="15.75" spans="1:12">
      <c r="A47" s="392" t="s">
        <v>3743</v>
      </c>
      <c r="B47" s="392"/>
      <c r="C47" s="392"/>
      <c r="D47" s="392"/>
      <c r="E47" s="392"/>
      <c r="F47" s="392"/>
      <c r="G47" s="392"/>
      <c r="H47" s="392"/>
      <c r="I47" s="392"/>
      <c r="J47" s="392"/>
      <c r="K47" s="400"/>
      <c r="L47" s="400"/>
    </row>
    <row r="48" spans="1:12">
      <c r="A48" s="389" t="s">
        <v>2982</v>
      </c>
      <c r="B48" s="140">
        <v>17.4</v>
      </c>
      <c r="C48" s="140">
        <v>17.4</v>
      </c>
      <c r="D48" s="140">
        <v>17.4</v>
      </c>
      <c r="E48" s="140">
        <v>17.4</v>
      </c>
      <c r="F48" s="140" t="s">
        <v>251</v>
      </c>
      <c r="G48" s="140" t="s">
        <v>251</v>
      </c>
      <c r="H48" s="140" t="s">
        <v>251</v>
      </c>
      <c r="I48" s="140" t="s">
        <v>251</v>
      </c>
      <c r="J48" s="140" t="s">
        <v>251</v>
      </c>
      <c r="K48" s="400"/>
      <c r="L48" s="400"/>
    </row>
    <row r="49" spans="1:12">
      <c r="A49" s="389" t="s">
        <v>2983</v>
      </c>
      <c r="B49" s="140">
        <v>16.8</v>
      </c>
      <c r="C49" s="140">
        <v>16.8</v>
      </c>
      <c r="D49" s="140">
        <v>16.8</v>
      </c>
      <c r="E49" s="140">
        <v>16.8</v>
      </c>
      <c r="F49" s="140" t="s">
        <v>251</v>
      </c>
      <c r="G49" s="140" t="s">
        <v>251</v>
      </c>
      <c r="H49" s="140" t="s">
        <v>251</v>
      </c>
      <c r="I49" s="140" t="s">
        <v>251</v>
      </c>
      <c r="J49" s="140" t="s">
        <v>251</v>
      </c>
      <c r="K49" s="400"/>
      <c r="L49" s="400"/>
    </row>
    <row r="50" spans="1:12">
      <c r="A50" s="389" t="s">
        <v>793</v>
      </c>
      <c r="B50" s="140">
        <v>14.298</v>
      </c>
      <c r="C50" s="140">
        <v>14.298</v>
      </c>
      <c r="D50" s="140">
        <v>14.298</v>
      </c>
      <c r="E50" s="140">
        <v>14.298</v>
      </c>
      <c r="F50" s="140" t="s">
        <v>251</v>
      </c>
      <c r="G50" s="140" t="s">
        <v>251</v>
      </c>
      <c r="H50" s="140" t="s">
        <v>251</v>
      </c>
      <c r="I50" s="140" t="s">
        <v>251</v>
      </c>
      <c r="J50" s="140" t="s">
        <v>251</v>
      </c>
      <c r="K50" s="400"/>
      <c r="L50" s="400"/>
    </row>
    <row r="51" spans="1:12">
      <c r="A51" s="389" t="s">
        <v>794</v>
      </c>
      <c r="B51" s="140">
        <v>14.145</v>
      </c>
      <c r="C51" s="140">
        <v>14.145</v>
      </c>
      <c r="D51" s="140">
        <v>14.145</v>
      </c>
      <c r="E51" s="140">
        <v>14.145</v>
      </c>
      <c r="F51" s="140" t="s">
        <v>251</v>
      </c>
      <c r="G51" s="140" t="s">
        <v>251</v>
      </c>
      <c r="H51" s="140" t="s">
        <v>251</v>
      </c>
      <c r="I51" s="140" t="s">
        <v>251</v>
      </c>
      <c r="J51" s="140" t="s">
        <v>251</v>
      </c>
      <c r="K51" s="400"/>
      <c r="L51" s="400"/>
    </row>
    <row r="52" spans="1:12">
      <c r="A52" s="389" t="s">
        <v>257</v>
      </c>
      <c r="B52" s="140">
        <v>13.945</v>
      </c>
      <c r="C52" s="140">
        <v>13.945</v>
      </c>
      <c r="D52" s="140">
        <v>13.945</v>
      </c>
      <c r="E52" s="140">
        <v>13.945</v>
      </c>
      <c r="F52" s="140" t="s">
        <v>251</v>
      </c>
      <c r="G52" s="140" t="s">
        <v>251</v>
      </c>
      <c r="H52" s="140" t="s">
        <v>251</v>
      </c>
      <c r="I52" s="140" t="s">
        <v>251</v>
      </c>
      <c r="J52" s="140" t="s">
        <v>251</v>
      </c>
      <c r="K52" s="400"/>
      <c r="L52" s="400"/>
    </row>
    <row r="53" spans="1:12">
      <c r="A53" s="389" t="s">
        <v>3540</v>
      </c>
      <c r="B53" s="140">
        <v>13.945</v>
      </c>
      <c r="C53" s="140">
        <v>13.945</v>
      </c>
      <c r="D53" s="140">
        <v>13.945</v>
      </c>
      <c r="E53" s="140">
        <v>13.945</v>
      </c>
      <c r="F53" s="140" t="s">
        <v>251</v>
      </c>
      <c r="G53" s="140" t="s">
        <v>251</v>
      </c>
      <c r="H53" s="140" t="s">
        <v>251</v>
      </c>
      <c r="I53" s="140" t="s">
        <v>251</v>
      </c>
      <c r="J53" s="140" t="s">
        <v>251</v>
      </c>
      <c r="K53" s="400"/>
      <c r="L53" s="400"/>
    </row>
    <row r="54" spans="1:12">
      <c r="A54" s="389" t="s">
        <v>3744</v>
      </c>
      <c r="B54" s="140">
        <v>13.945</v>
      </c>
      <c r="C54" s="140">
        <v>13.945</v>
      </c>
      <c r="D54" s="140">
        <v>13.945</v>
      </c>
      <c r="E54" s="140">
        <v>13.945</v>
      </c>
      <c r="F54" s="140" t="s">
        <v>251</v>
      </c>
      <c r="G54" s="140" t="s">
        <v>251</v>
      </c>
      <c r="H54" s="140" t="s">
        <v>251</v>
      </c>
      <c r="I54" s="140" t="s">
        <v>251</v>
      </c>
      <c r="J54" s="140" t="s">
        <v>251</v>
      </c>
      <c r="K54" s="400"/>
      <c r="L54" s="400"/>
    </row>
    <row r="55" spans="1:12">
      <c r="A55" s="400" t="s">
        <v>3745</v>
      </c>
      <c r="B55" s="400"/>
      <c r="C55" s="400"/>
      <c r="D55" s="400"/>
      <c r="E55" s="400"/>
      <c r="F55" s="400"/>
      <c r="G55" s="400"/>
      <c r="H55" s="400"/>
      <c r="I55" s="400"/>
      <c r="J55" s="400"/>
      <c r="K55" s="400"/>
      <c r="L55" s="400"/>
    </row>
    <row r="56" spans="1:12">
      <c r="A56" s="400" t="s">
        <v>3746</v>
      </c>
      <c r="B56" s="400"/>
      <c r="C56" s="400"/>
      <c r="D56" s="400"/>
      <c r="E56" s="400"/>
      <c r="F56" s="400"/>
      <c r="G56" s="400"/>
      <c r="H56" s="400"/>
      <c r="I56" s="400"/>
      <c r="J56" s="400"/>
      <c r="K56" s="400"/>
      <c r="L56" s="400"/>
    </row>
    <row r="57" spans="1:12">
      <c r="A57" s="401" t="s">
        <v>3747</v>
      </c>
      <c r="B57" s="402"/>
      <c r="C57" s="402"/>
      <c r="D57" s="402"/>
      <c r="E57" s="402"/>
      <c r="F57" s="402"/>
      <c r="G57" s="402"/>
      <c r="H57" s="402"/>
      <c r="I57" s="402"/>
      <c r="J57" s="402"/>
      <c r="K57" s="402"/>
      <c r="L57" s="402"/>
    </row>
    <row r="58" spans="1:12">
      <c r="A58" s="403" t="s">
        <v>3748</v>
      </c>
      <c r="B58" s="404"/>
      <c r="C58" s="404"/>
      <c r="D58" s="404"/>
      <c r="E58" s="404"/>
      <c r="F58" s="404"/>
      <c r="G58" s="404"/>
      <c r="H58" s="404"/>
      <c r="I58" s="404"/>
      <c r="J58" s="404"/>
      <c r="K58" s="404"/>
      <c r="L58" s="411"/>
    </row>
    <row r="59" spans="1:12">
      <c r="A59" s="404" t="s">
        <v>3749</v>
      </c>
      <c r="B59" s="404"/>
      <c r="C59" s="404"/>
      <c r="D59" s="404"/>
      <c r="E59" s="404"/>
      <c r="F59" s="404"/>
      <c r="G59" s="404"/>
      <c r="H59" s="404"/>
      <c r="I59" s="404"/>
      <c r="J59" s="404"/>
      <c r="K59" s="404"/>
      <c r="L59" s="411"/>
    </row>
    <row r="60" spans="1:12">
      <c r="A60" s="404" t="s">
        <v>3750</v>
      </c>
      <c r="B60" s="404"/>
      <c r="C60" s="404"/>
      <c r="D60" s="404"/>
      <c r="E60" s="404"/>
      <c r="F60" s="404"/>
      <c r="G60" s="404"/>
      <c r="H60" s="404"/>
      <c r="I60" s="404"/>
      <c r="J60" s="404"/>
      <c r="K60" s="404"/>
      <c r="L60" s="411"/>
    </row>
    <row r="61" spans="1:12">
      <c r="A61" s="404" t="s">
        <v>3751</v>
      </c>
      <c r="B61" s="404"/>
      <c r="C61" s="404"/>
      <c r="D61" s="404"/>
      <c r="E61" s="404"/>
      <c r="F61" s="404"/>
      <c r="G61" s="404"/>
      <c r="H61" s="404"/>
      <c r="I61" s="404"/>
      <c r="J61" s="404"/>
      <c r="K61" s="404"/>
      <c r="L61" s="411"/>
    </row>
    <row r="62" spans="1:12">
      <c r="A62" s="404" t="s">
        <v>3752</v>
      </c>
      <c r="B62" s="404"/>
      <c r="C62" s="404"/>
      <c r="D62" s="404"/>
      <c r="E62" s="404"/>
      <c r="F62" s="404"/>
      <c r="G62" s="404"/>
      <c r="H62" s="404"/>
      <c r="I62" s="404"/>
      <c r="J62" s="404"/>
      <c r="K62" s="404"/>
      <c r="L62" s="411"/>
    </row>
    <row r="63" ht="17" customHeight="1" spans="1:12">
      <c r="A63" s="404" t="s">
        <v>3753</v>
      </c>
      <c r="B63" s="404"/>
      <c r="C63" s="404"/>
      <c r="D63" s="404"/>
      <c r="E63" s="404"/>
      <c r="F63" s="404"/>
      <c r="G63" s="404"/>
      <c r="H63" s="404"/>
      <c r="I63" s="404"/>
      <c r="J63" s="404"/>
      <c r="K63" s="404"/>
      <c r="L63" s="400"/>
    </row>
    <row r="64" ht="26" customHeight="1" spans="1:12">
      <c r="A64" s="405" t="s">
        <v>3754</v>
      </c>
      <c r="B64" s="405"/>
      <c r="C64" s="405"/>
      <c r="D64" s="405"/>
      <c r="E64" s="405"/>
      <c r="F64" s="405"/>
      <c r="G64" s="405"/>
      <c r="H64" s="405"/>
      <c r="I64" s="405"/>
      <c r="J64" s="405"/>
      <c r="K64" s="405"/>
      <c r="L64" s="400"/>
    </row>
    <row r="65" spans="1:12">
      <c r="A65" s="404" t="s">
        <v>3755</v>
      </c>
      <c r="B65" s="404"/>
      <c r="C65" s="404"/>
      <c r="D65" s="404"/>
      <c r="E65" s="404"/>
      <c r="F65" s="404"/>
      <c r="G65" s="404"/>
      <c r="H65" s="404"/>
      <c r="I65" s="404"/>
      <c r="J65" s="404"/>
      <c r="K65" s="404"/>
      <c r="L65" s="400"/>
    </row>
    <row r="66" spans="1:12">
      <c r="A66" s="403" t="s">
        <v>3756</v>
      </c>
      <c r="B66" s="404"/>
      <c r="C66" s="404"/>
      <c r="D66" s="404"/>
      <c r="E66" s="404"/>
      <c r="F66" s="404"/>
      <c r="G66" s="404"/>
      <c r="H66" s="404"/>
      <c r="I66" s="404"/>
      <c r="J66" s="404"/>
      <c r="K66" s="404"/>
      <c r="L66" s="400"/>
    </row>
    <row r="67" spans="1:12">
      <c r="A67" s="404" t="s">
        <v>3757</v>
      </c>
      <c r="B67" s="404"/>
      <c r="C67" s="404"/>
      <c r="D67" s="404"/>
      <c r="E67" s="404"/>
      <c r="F67" s="404"/>
      <c r="G67" s="404"/>
      <c r="H67" s="404"/>
      <c r="I67" s="404"/>
      <c r="J67" s="404"/>
      <c r="K67" s="404"/>
      <c r="L67" s="400"/>
    </row>
    <row r="68" spans="1:12">
      <c r="A68" s="404" t="s">
        <v>3758</v>
      </c>
      <c r="B68" s="404"/>
      <c r="C68" s="404"/>
      <c r="D68" s="404"/>
      <c r="E68" s="404"/>
      <c r="F68" s="404"/>
      <c r="G68" s="404"/>
      <c r="H68" s="404"/>
      <c r="I68" s="404"/>
      <c r="J68" s="404"/>
      <c r="K68" s="404"/>
      <c r="L68" s="400"/>
    </row>
    <row r="69" spans="1:12">
      <c r="A69" s="403" t="s">
        <v>3759</v>
      </c>
      <c r="B69" s="404"/>
      <c r="C69" s="404"/>
      <c r="D69" s="404"/>
      <c r="E69" s="404"/>
      <c r="F69" s="404"/>
      <c r="G69" s="404"/>
      <c r="H69" s="404"/>
      <c r="I69" s="404"/>
      <c r="J69" s="404"/>
      <c r="K69" s="404"/>
      <c r="L69" s="400"/>
    </row>
    <row r="70" spans="1:12">
      <c r="A70" s="404" t="s">
        <v>3760</v>
      </c>
      <c r="B70" s="404"/>
      <c r="C70" s="404"/>
      <c r="D70" s="404"/>
      <c r="E70" s="404"/>
      <c r="F70" s="404"/>
      <c r="G70" s="404"/>
      <c r="H70" s="404"/>
      <c r="I70" s="404"/>
      <c r="J70" s="404"/>
      <c r="K70" s="404"/>
      <c r="L70" s="400"/>
    </row>
    <row r="71" spans="1:12">
      <c r="A71" s="404" t="s">
        <v>3761</v>
      </c>
      <c r="B71" s="404"/>
      <c r="C71" s="404"/>
      <c r="D71" s="404"/>
      <c r="E71" s="404"/>
      <c r="F71" s="404"/>
      <c r="G71" s="404"/>
      <c r="H71" s="404"/>
      <c r="I71" s="404"/>
      <c r="J71" s="404"/>
      <c r="K71" s="404"/>
      <c r="L71" s="400"/>
    </row>
    <row r="72" spans="1:12">
      <c r="A72" s="408" t="s">
        <v>3762</v>
      </c>
      <c r="B72" s="408"/>
      <c r="C72" s="408"/>
      <c r="D72" s="408"/>
      <c r="E72" s="408"/>
      <c r="F72" s="408"/>
      <c r="G72" s="408"/>
      <c r="H72" s="408"/>
      <c r="I72" s="408"/>
      <c r="J72" s="408"/>
      <c r="K72" s="408"/>
      <c r="L72" s="400"/>
    </row>
    <row r="73" spans="1:12">
      <c r="A73" s="404" t="s">
        <v>3763</v>
      </c>
      <c r="B73" s="404"/>
      <c r="C73" s="404"/>
      <c r="D73" s="404"/>
      <c r="E73" s="404"/>
      <c r="F73" s="404"/>
      <c r="G73" s="404"/>
      <c r="H73" s="404"/>
      <c r="I73" s="404"/>
      <c r="J73" s="404"/>
      <c r="K73" s="404"/>
      <c r="L73" s="400"/>
    </row>
    <row r="74" ht="12" customHeight="1" spans="1:12">
      <c r="A74" s="404" t="s">
        <v>3764</v>
      </c>
      <c r="B74" s="404"/>
      <c r="C74" s="404"/>
      <c r="D74" s="404"/>
      <c r="E74" s="404"/>
      <c r="F74" s="404"/>
      <c r="G74" s="404"/>
      <c r="H74" s="404"/>
      <c r="I74" s="404"/>
      <c r="J74" s="404"/>
      <c r="K74" s="404"/>
      <c r="L74" s="400"/>
    </row>
    <row r="75" ht="33" customHeight="1" spans="1:12">
      <c r="A75" s="408" t="s">
        <v>3765</v>
      </c>
      <c r="B75" s="408"/>
      <c r="C75" s="408"/>
      <c r="D75" s="408"/>
      <c r="E75" s="408"/>
      <c r="F75" s="408"/>
      <c r="G75" s="408"/>
      <c r="H75" s="408"/>
      <c r="I75" s="408"/>
      <c r="J75" s="408"/>
      <c r="K75" s="408"/>
      <c r="L75" s="400"/>
    </row>
    <row r="76" ht="41" customHeight="1" spans="1:11">
      <c r="A76" s="147" t="s">
        <v>3739</v>
      </c>
      <c r="B76" s="147"/>
      <c r="C76" s="147"/>
      <c r="D76" s="147"/>
      <c r="E76" s="147"/>
      <c r="F76" s="147"/>
      <c r="G76" s="147"/>
      <c r="H76" s="147"/>
      <c r="I76" s="147"/>
      <c r="J76" s="147"/>
      <c r="K76" s="147"/>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3"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216</v>
      </c>
      <c r="B2" s="32"/>
      <c r="C2" s="32"/>
      <c r="D2" s="32"/>
      <c r="E2" s="32"/>
      <c r="F2" s="32"/>
      <c r="G2" s="32"/>
      <c r="H2" s="32"/>
      <c r="I2" s="32"/>
      <c r="J2" s="55"/>
    </row>
    <row r="3" spans="1:10">
      <c r="A3" s="33" t="s">
        <v>1992</v>
      </c>
      <c r="B3" s="34"/>
      <c r="C3" s="34"/>
      <c r="D3" s="34"/>
      <c r="E3" s="34"/>
      <c r="F3" s="34"/>
      <c r="G3" s="34"/>
      <c r="H3" s="34"/>
      <c r="I3" s="34"/>
      <c r="J3" s="56"/>
    </row>
    <row r="4" ht="25.5" spans="1:10">
      <c r="A4" s="385"/>
      <c r="B4" s="385"/>
      <c r="C4" s="385"/>
      <c r="D4" s="386" t="s">
        <v>3766</v>
      </c>
      <c r="E4" s="385"/>
      <c r="F4" s="385"/>
      <c r="G4" s="385"/>
      <c r="H4" s="385"/>
      <c r="I4" s="385"/>
      <c r="J4" s="14" t="s">
        <v>99</v>
      </c>
    </row>
    <row r="5" spans="1:10">
      <c r="A5" s="385"/>
      <c r="B5" s="385"/>
      <c r="C5" s="385"/>
      <c r="D5" s="385"/>
      <c r="E5" s="385"/>
      <c r="F5" s="385"/>
      <c r="G5" s="385"/>
      <c r="H5" s="385"/>
      <c r="I5" s="385"/>
      <c r="J5" s="400"/>
    </row>
    <row r="6" ht="25" customHeight="1" spans="1:10">
      <c r="A6" s="387" t="s">
        <v>3742</v>
      </c>
      <c r="B6" s="388" t="s">
        <v>248</v>
      </c>
      <c r="C6" s="388" t="s">
        <v>3003</v>
      </c>
      <c r="D6" s="388" t="s">
        <v>825</v>
      </c>
      <c r="E6" s="388" t="s">
        <v>222</v>
      </c>
      <c r="F6" s="388" t="s">
        <v>622</v>
      </c>
      <c r="G6" s="388" t="s">
        <v>3724</v>
      </c>
      <c r="H6" s="388" t="s">
        <v>3767</v>
      </c>
      <c r="I6" s="406" t="s">
        <v>3768</v>
      </c>
      <c r="J6" s="400"/>
    </row>
    <row r="7" spans="1:10">
      <c r="A7" s="389">
        <v>0.5</v>
      </c>
      <c r="B7" s="390">
        <v>136.3</v>
      </c>
      <c r="C7" s="390">
        <v>136.3</v>
      </c>
      <c r="D7" s="391" t="s">
        <v>251</v>
      </c>
      <c r="E7" s="391" t="s">
        <v>251</v>
      </c>
      <c r="F7" s="390">
        <v>136.3</v>
      </c>
      <c r="G7" s="390">
        <v>138.2</v>
      </c>
      <c r="H7" s="390">
        <v>137</v>
      </c>
      <c r="I7" s="390">
        <v>138.2</v>
      </c>
      <c r="J7" s="400"/>
    </row>
    <row r="8" spans="1:10">
      <c r="A8" s="389">
        <v>1</v>
      </c>
      <c r="B8" s="390">
        <v>154.3</v>
      </c>
      <c r="C8" s="390">
        <v>154.3</v>
      </c>
      <c r="D8" s="391" t="s">
        <v>251</v>
      </c>
      <c r="E8" s="391" t="s">
        <v>251</v>
      </c>
      <c r="F8" s="390">
        <v>154.3</v>
      </c>
      <c r="G8" s="390">
        <v>162.6</v>
      </c>
      <c r="H8" s="390">
        <v>160</v>
      </c>
      <c r="I8" s="390">
        <v>162.6</v>
      </c>
      <c r="J8" s="400"/>
    </row>
    <row r="9" spans="1:10">
      <c r="A9" s="389">
        <v>1.5</v>
      </c>
      <c r="B9" s="390">
        <v>183.15</v>
      </c>
      <c r="C9" s="390">
        <v>183.15</v>
      </c>
      <c r="D9" s="391" t="s">
        <v>251</v>
      </c>
      <c r="E9" s="391" t="s">
        <v>251</v>
      </c>
      <c r="F9" s="390">
        <v>183.15</v>
      </c>
      <c r="G9" s="390">
        <v>190.1</v>
      </c>
      <c r="H9" s="390">
        <v>188.9</v>
      </c>
      <c r="I9" s="390">
        <v>190.1</v>
      </c>
      <c r="J9" s="400"/>
    </row>
    <row r="10" spans="1:10">
      <c r="A10" s="389">
        <v>2</v>
      </c>
      <c r="B10" s="390">
        <v>212.2</v>
      </c>
      <c r="C10" s="390">
        <v>212.2</v>
      </c>
      <c r="D10" s="391" t="s">
        <v>251</v>
      </c>
      <c r="E10" s="391" t="s">
        <v>251</v>
      </c>
      <c r="F10" s="390">
        <v>212.2</v>
      </c>
      <c r="G10" s="390">
        <v>217.8</v>
      </c>
      <c r="H10" s="390">
        <v>217.2</v>
      </c>
      <c r="I10" s="390">
        <v>217.8</v>
      </c>
      <c r="J10" s="400"/>
    </row>
    <row r="11" spans="1:10">
      <c r="A11" s="389">
        <v>2.5</v>
      </c>
      <c r="B11" s="390">
        <v>240.05</v>
      </c>
      <c r="C11" s="390">
        <v>240.05</v>
      </c>
      <c r="D11" s="391" t="s">
        <v>251</v>
      </c>
      <c r="E11" s="391" t="s">
        <v>251</v>
      </c>
      <c r="F11" s="390">
        <v>240.05</v>
      </c>
      <c r="G11" s="390">
        <v>248.5</v>
      </c>
      <c r="H11" s="390">
        <v>245.9</v>
      </c>
      <c r="I11" s="390">
        <v>248.5</v>
      </c>
      <c r="J11" s="400"/>
    </row>
    <row r="12" spans="1:10">
      <c r="A12" s="389">
        <v>3</v>
      </c>
      <c r="B12" s="390">
        <v>269.5</v>
      </c>
      <c r="C12" s="390">
        <v>269.5</v>
      </c>
      <c r="D12" s="391" t="s">
        <v>251</v>
      </c>
      <c r="E12" s="391" t="s">
        <v>251</v>
      </c>
      <c r="F12" s="390">
        <v>269.5</v>
      </c>
      <c r="G12" s="390">
        <v>276</v>
      </c>
      <c r="H12" s="390">
        <v>269.2</v>
      </c>
      <c r="I12" s="390">
        <v>276</v>
      </c>
      <c r="J12" s="400"/>
    </row>
    <row r="13" spans="1:10">
      <c r="A13" s="389">
        <v>3.5</v>
      </c>
      <c r="B13" s="390">
        <v>286.91</v>
      </c>
      <c r="C13" s="390">
        <v>286.91</v>
      </c>
      <c r="D13" s="391" t="s">
        <v>251</v>
      </c>
      <c r="E13" s="391" t="s">
        <v>251</v>
      </c>
      <c r="F13" s="390">
        <v>286.91</v>
      </c>
      <c r="G13" s="390">
        <v>293.73</v>
      </c>
      <c r="H13" s="390">
        <v>293.65</v>
      </c>
      <c r="I13" s="390">
        <v>293.73</v>
      </c>
      <c r="J13" s="400"/>
    </row>
    <row r="14" spans="1:10">
      <c r="A14" s="389">
        <v>4</v>
      </c>
      <c r="B14" s="390">
        <v>297.08</v>
      </c>
      <c r="C14" s="390">
        <v>297.08</v>
      </c>
      <c r="D14" s="391" t="s">
        <v>251</v>
      </c>
      <c r="E14" s="391" t="s">
        <v>251</v>
      </c>
      <c r="F14" s="390">
        <v>297.08</v>
      </c>
      <c r="G14" s="390">
        <v>299.7</v>
      </c>
      <c r="H14" s="390">
        <v>299.65</v>
      </c>
      <c r="I14" s="390">
        <v>299.7</v>
      </c>
      <c r="J14" s="400"/>
    </row>
    <row r="15" spans="1:10">
      <c r="A15" s="389">
        <v>4.5</v>
      </c>
      <c r="B15" s="390">
        <v>307.31</v>
      </c>
      <c r="C15" s="390">
        <v>307.31</v>
      </c>
      <c r="D15" s="391" t="s">
        <v>251</v>
      </c>
      <c r="E15" s="391" t="s">
        <v>251</v>
      </c>
      <c r="F15" s="390">
        <v>307.31</v>
      </c>
      <c r="G15" s="390">
        <v>305.44</v>
      </c>
      <c r="H15" s="390">
        <v>305.43</v>
      </c>
      <c r="I15" s="390">
        <v>305.44</v>
      </c>
      <c r="J15" s="400"/>
    </row>
    <row r="16" spans="1:10">
      <c r="A16" s="389">
        <v>5</v>
      </c>
      <c r="B16" s="390">
        <v>317.38</v>
      </c>
      <c r="C16" s="390">
        <v>317.38</v>
      </c>
      <c r="D16" s="391" t="s">
        <v>251</v>
      </c>
      <c r="E16" s="391" t="s">
        <v>251</v>
      </c>
      <c r="F16" s="390">
        <v>317.38</v>
      </c>
      <c r="G16" s="390">
        <v>311.38</v>
      </c>
      <c r="H16" s="390">
        <v>311.35</v>
      </c>
      <c r="I16" s="390">
        <v>311.38</v>
      </c>
      <c r="J16" s="400"/>
    </row>
    <row r="17" spans="1:10">
      <c r="A17" s="389">
        <v>5.5</v>
      </c>
      <c r="B17" s="390">
        <v>342.52</v>
      </c>
      <c r="C17" s="390">
        <v>342.52</v>
      </c>
      <c r="D17" s="391" t="s">
        <v>251</v>
      </c>
      <c r="E17" s="391" t="s">
        <v>251</v>
      </c>
      <c r="F17" s="390">
        <v>342.52</v>
      </c>
      <c r="G17" s="390">
        <v>346.67</v>
      </c>
      <c r="H17" s="390">
        <v>346.94</v>
      </c>
      <c r="I17" s="390">
        <v>346.67</v>
      </c>
      <c r="J17" s="400"/>
    </row>
    <row r="18" spans="1:10">
      <c r="A18" s="389">
        <v>6</v>
      </c>
      <c r="B18" s="390">
        <v>369.78</v>
      </c>
      <c r="C18" s="390">
        <v>369.78</v>
      </c>
      <c r="D18" s="391" t="s">
        <v>251</v>
      </c>
      <c r="E18" s="391" t="s">
        <v>251</v>
      </c>
      <c r="F18" s="390">
        <v>369.78</v>
      </c>
      <c r="G18" s="390">
        <v>369.81</v>
      </c>
      <c r="H18" s="390">
        <v>369.66</v>
      </c>
      <c r="I18" s="390">
        <v>369.81</v>
      </c>
      <c r="J18" s="400"/>
    </row>
    <row r="19" spans="1:10">
      <c r="A19" s="389">
        <v>6.5</v>
      </c>
      <c r="B19" s="390">
        <v>396.88</v>
      </c>
      <c r="C19" s="390">
        <v>396.88</v>
      </c>
      <c r="D19" s="391" t="s">
        <v>251</v>
      </c>
      <c r="E19" s="391" t="s">
        <v>251</v>
      </c>
      <c r="F19" s="390">
        <v>396.88</v>
      </c>
      <c r="G19" s="390">
        <v>392.66</v>
      </c>
      <c r="H19" s="390">
        <v>392.76</v>
      </c>
      <c r="I19" s="390">
        <v>392.66</v>
      </c>
      <c r="J19" s="400"/>
    </row>
    <row r="20" spans="1:10">
      <c r="A20" s="389">
        <v>7</v>
      </c>
      <c r="B20" s="390">
        <v>424.35</v>
      </c>
      <c r="C20" s="390">
        <v>424.35</v>
      </c>
      <c r="D20" s="391" t="s">
        <v>251</v>
      </c>
      <c r="E20" s="391" t="s">
        <v>251</v>
      </c>
      <c r="F20" s="390">
        <v>424.35</v>
      </c>
      <c r="G20" s="390">
        <v>415.35</v>
      </c>
      <c r="H20" s="390">
        <v>415.47</v>
      </c>
      <c r="I20" s="390">
        <v>415.35</v>
      </c>
      <c r="J20" s="400"/>
    </row>
    <row r="21" spans="1:10">
      <c r="A21" s="389">
        <v>7.5</v>
      </c>
      <c r="B21" s="390">
        <v>448.92</v>
      </c>
      <c r="C21" s="390">
        <v>448.92</v>
      </c>
      <c r="D21" s="391" t="s">
        <v>251</v>
      </c>
      <c r="E21" s="391" t="s">
        <v>251</v>
      </c>
      <c r="F21" s="390">
        <v>448.92</v>
      </c>
      <c r="G21" s="390">
        <v>438.37</v>
      </c>
      <c r="H21" s="390">
        <v>438.34</v>
      </c>
      <c r="I21" s="390">
        <v>438.37</v>
      </c>
      <c r="J21" s="400"/>
    </row>
    <row r="22" spans="1:10">
      <c r="A22" s="389">
        <v>8</v>
      </c>
      <c r="B22" s="390">
        <v>476.2</v>
      </c>
      <c r="C22" s="390">
        <v>476.2</v>
      </c>
      <c r="D22" s="139">
        <v>278.41679056</v>
      </c>
      <c r="E22" s="139">
        <v>259.488262864</v>
      </c>
      <c r="F22" s="390">
        <v>476.2</v>
      </c>
      <c r="G22" s="390">
        <v>461.28</v>
      </c>
      <c r="H22" s="390">
        <v>461.12</v>
      </c>
      <c r="I22" s="390">
        <v>461.28</v>
      </c>
      <c r="J22" s="400"/>
    </row>
    <row r="23" spans="1:10">
      <c r="A23" s="389">
        <v>8.5</v>
      </c>
      <c r="B23" s="390">
        <v>503.41</v>
      </c>
      <c r="C23" s="390">
        <v>503.41</v>
      </c>
      <c r="D23" s="139">
        <v>289.263717824</v>
      </c>
      <c r="E23" s="139">
        <v>273.063530912</v>
      </c>
      <c r="F23" s="390">
        <v>503.41</v>
      </c>
      <c r="G23" s="390">
        <v>490.02</v>
      </c>
      <c r="H23" s="390">
        <v>490.15</v>
      </c>
      <c r="I23" s="390">
        <v>490.02</v>
      </c>
      <c r="J23" s="400"/>
    </row>
    <row r="24" spans="1:10">
      <c r="A24" s="389">
        <v>9</v>
      </c>
      <c r="B24" s="390">
        <v>532.89</v>
      </c>
      <c r="C24" s="390">
        <v>532.89</v>
      </c>
      <c r="D24" s="139">
        <v>299.877090624</v>
      </c>
      <c r="E24" s="139">
        <v>286.500789504</v>
      </c>
      <c r="F24" s="390">
        <v>532.89</v>
      </c>
      <c r="G24" s="390">
        <v>518.83</v>
      </c>
      <c r="H24" s="390">
        <v>518.84</v>
      </c>
      <c r="I24" s="390">
        <v>518.83</v>
      </c>
      <c r="J24" s="400"/>
    </row>
    <row r="25" spans="1:10">
      <c r="A25" s="389">
        <v>9.5</v>
      </c>
      <c r="B25" s="390">
        <v>562.64</v>
      </c>
      <c r="C25" s="390">
        <v>562.64</v>
      </c>
      <c r="D25" s="139">
        <v>310.246292848</v>
      </c>
      <c r="E25" s="139">
        <v>299.938048096</v>
      </c>
      <c r="F25" s="390">
        <v>562.64</v>
      </c>
      <c r="G25" s="390">
        <v>547.71</v>
      </c>
      <c r="H25" s="390">
        <v>547.73</v>
      </c>
      <c r="I25" s="390">
        <v>547.71</v>
      </c>
      <c r="J25" s="400"/>
    </row>
    <row r="26" spans="1:10">
      <c r="A26" s="389">
        <v>10</v>
      </c>
      <c r="B26" s="390">
        <v>589.21</v>
      </c>
      <c r="C26" s="390">
        <v>589.21</v>
      </c>
      <c r="D26" s="139">
        <v>321.337390688</v>
      </c>
      <c r="E26" s="139">
        <v>313.502700032</v>
      </c>
      <c r="F26" s="390">
        <v>589.21</v>
      </c>
      <c r="G26" s="390">
        <v>576.55</v>
      </c>
      <c r="H26" s="390">
        <v>576.35</v>
      </c>
      <c r="I26" s="390">
        <v>576.55</v>
      </c>
      <c r="J26" s="400"/>
    </row>
    <row r="27" spans="1:10">
      <c r="A27" s="389">
        <v>10.5</v>
      </c>
      <c r="B27" s="390">
        <v>618.64</v>
      </c>
      <c r="C27" s="390">
        <v>618.64</v>
      </c>
      <c r="D27" s="139">
        <v>334.56232704</v>
      </c>
      <c r="E27" s="139">
        <v>326.663939712</v>
      </c>
      <c r="F27" s="390">
        <v>618.64</v>
      </c>
      <c r="G27" s="390">
        <v>603.69</v>
      </c>
      <c r="H27" s="390">
        <v>603.67</v>
      </c>
      <c r="I27" s="390">
        <v>603.69</v>
      </c>
      <c r="J27" s="400"/>
    </row>
    <row r="28" spans="1:10">
      <c r="A28" s="389">
        <v>11</v>
      </c>
      <c r="B28" s="390">
        <v>648.03</v>
      </c>
      <c r="C28" s="390">
        <v>648.03</v>
      </c>
      <c r="D28" s="139">
        <v>347.787263392</v>
      </c>
      <c r="E28" s="139">
        <v>338.466317056</v>
      </c>
      <c r="F28" s="390">
        <v>648.03</v>
      </c>
      <c r="G28" s="390">
        <v>630.55</v>
      </c>
      <c r="H28" s="390">
        <v>630.48</v>
      </c>
      <c r="I28" s="390">
        <v>630.55</v>
      </c>
      <c r="J28" s="400"/>
    </row>
    <row r="29" spans="1:10">
      <c r="A29" s="389">
        <v>11.5</v>
      </c>
      <c r="B29" s="390">
        <v>677.7</v>
      </c>
      <c r="C29" s="390">
        <v>677.7</v>
      </c>
      <c r="D29" s="139">
        <v>359.8231952</v>
      </c>
      <c r="E29" s="139">
        <v>350.258078288</v>
      </c>
      <c r="F29" s="390">
        <v>677.7</v>
      </c>
      <c r="G29" s="390">
        <v>657.4</v>
      </c>
      <c r="H29" s="390">
        <v>657.2</v>
      </c>
      <c r="I29" s="390">
        <v>657.4</v>
      </c>
      <c r="J29" s="400"/>
    </row>
    <row r="30" spans="1:10">
      <c r="A30" s="389">
        <v>12</v>
      </c>
      <c r="B30" s="390">
        <v>706.94</v>
      </c>
      <c r="C30" s="390">
        <v>706.94</v>
      </c>
      <c r="D30" s="139">
        <v>372.803960976</v>
      </c>
      <c r="E30" s="139">
        <v>362.325858432</v>
      </c>
      <c r="F30" s="390">
        <v>706.94</v>
      </c>
      <c r="G30" s="390">
        <v>683.98</v>
      </c>
      <c r="H30" s="390">
        <v>683.93</v>
      </c>
      <c r="I30" s="390">
        <v>683.98</v>
      </c>
      <c r="J30" s="400"/>
    </row>
    <row r="31" spans="1:10">
      <c r="A31" s="389">
        <v>12.5</v>
      </c>
      <c r="B31" s="390">
        <v>735.77</v>
      </c>
      <c r="C31" s="390">
        <v>735.77</v>
      </c>
      <c r="D31" s="139">
        <v>385.551172288</v>
      </c>
      <c r="E31" s="139">
        <v>373.841600752</v>
      </c>
      <c r="F31" s="390">
        <v>735.77</v>
      </c>
      <c r="G31" s="390">
        <v>710.35</v>
      </c>
      <c r="H31" s="390">
        <v>710.4</v>
      </c>
      <c r="I31" s="390">
        <v>710.35</v>
      </c>
      <c r="J31" s="400"/>
    </row>
    <row r="32" spans="1:10">
      <c r="A32" s="389">
        <v>13</v>
      </c>
      <c r="B32" s="390">
        <v>765.18</v>
      </c>
      <c r="C32" s="390">
        <v>765.18</v>
      </c>
      <c r="D32" s="139">
        <v>398.308999712</v>
      </c>
      <c r="E32" s="139">
        <v>386.047390352</v>
      </c>
      <c r="F32" s="390">
        <v>765.18</v>
      </c>
      <c r="G32" s="390">
        <v>743.61</v>
      </c>
      <c r="H32" s="390">
        <v>743.75</v>
      </c>
      <c r="I32" s="390">
        <v>743.61</v>
      </c>
      <c r="J32" s="400"/>
    </row>
    <row r="33" spans="1:10">
      <c r="A33" s="389">
        <v>13.5</v>
      </c>
      <c r="B33" s="390">
        <v>794.71</v>
      </c>
      <c r="C33" s="390">
        <v>794.71</v>
      </c>
      <c r="D33" s="139">
        <v>410.812040448</v>
      </c>
      <c r="E33" s="139">
        <v>398.115170496</v>
      </c>
      <c r="F33" s="390">
        <v>794.71</v>
      </c>
      <c r="G33" s="390">
        <v>765.56</v>
      </c>
      <c r="H33" s="390">
        <v>765.74</v>
      </c>
      <c r="I33" s="390">
        <v>765.56</v>
      </c>
      <c r="J33" s="400"/>
    </row>
    <row r="34" spans="1:10">
      <c r="A34" s="389">
        <v>14</v>
      </c>
      <c r="B34" s="390">
        <v>824.16</v>
      </c>
      <c r="C34" s="390">
        <v>824.16</v>
      </c>
      <c r="D34" s="139">
        <v>424.51470184</v>
      </c>
      <c r="E34" s="139">
        <v>409.630912816</v>
      </c>
      <c r="F34" s="390">
        <v>824.16</v>
      </c>
      <c r="G34" s="390">
        <v>787.48</v>
      </c>
      <c r="H34" s="390">
        <v>787.57</v>
      </c>
      <c r="I34" s="390">
        <v>787.48</v>
      </c>
      <c r="J34" s="400"/>
    </row>
    <row r="35" spans="1:10">
      <c r="A35" s="389">
        <v>14.5</v>
      </c>
      <c r="B35" s="390">
        <v>852.39</v>
      </c>
      <c r="C35" s="390">
        <v>852.39</v>
      </c>
      <c r="D35" s="139">
        <v>437.028358688</v>
      </c>
      <c r="E35" s="139">
        <v>421.69869296</v>
      </c>
      <c r="F35" s="390">
        <v>852.39</v>
      </c>
      <c r="G35" s="390">
        <v>810.31</v>
      </c>
      <c r="H35" s="390">
        <v>810.45</v>
      </c>
      <c r="I35" s="390">
        <v>810.31</v>
      </c>
      <c r="J35" s="400"/>
    </row>
    <row r="36" spans="1:10">
      <c r="A36" s="389">
        <v>15</v>
      </c>
      <c r="B36" s="390">
        <v>880.54</v>
      </c>
      <c r="C36" s="390">
        <v>880.54</v>
      </c>
      <c r="D36" s="139">
        <v>450.019740576</v>
      </c>
      <c r="E36" s="139">
        <v>433.352444736</v>
      </c>
      <c r="F36" s="390">
        <v>880.54</v>
      </c>
      <c r="G36" s="390">
        <v>831.99</v>
      </c>
      <c r="H36" s="390">
        <v>832.33</v>
      </c>
      <c r="I36" s="390">
        <v>831.99</v>
      </c>
      <c r="J36" s="400"/>
    </row>
    <row r="37" spans="1:10">
      <c r="A37" s="389">
        <v>15.5</v>
      </c>
      <c r="B37" s="390">
        <v>909.02</v>
      </c>
      <c r="C37" s="390">
        <v>909.02</v>
      </c>
      <c r="D37" s="139">
        <v>461.333776768</v>
      </c>
      <c r="E37" s="139">
        <v>444.793874272</v>
      </c>
      <c r="F37" s="390">
        <v>909.02</v>
      </c>
      <c r="G37" s="390">
        <v>853.78</v>
      </c>
      <c r="H37" s="390">
        <v>854.2</v>
      </c>
      <c r="I37" s="390">
        <v>853.78</v>
      </c>
      <c r="J37" s="400"/>
    </row>
    <row r="38" spans="1:10">
      <c r="A38" s="389">
        <v>16</v>
      </c>
      <c r="B38" s="390">
        <v>937.27</v>
      </c>
      <c r="C38" s="390">
        <v>937.27</v>
      </c>
      <c r="D38" s="139">
        <v>472.658429072</v>
      </c>
      <c r="E38" s="139">
        <v>455.789427104</v>
      </c>
      <c r="F38" s="390">
        <v>937.27</v>
      </c>
      <c r="G38" s="390">
        <v>875.82</v>
      </c>
      <c r="H38" s="390">
        <v>875.99</v>
      </c>
      <c r="I38" s="390">
        <v>875.82</v>
      </c>
      <c r="J38" s="400"/>
    </row>
    <row r="39" spans="1:10">
      <c r="A39" s="389">
        <v>16.5</v>
      </c>
      <c r="B39" s="390">
        <v>966.76</v>
      </c>
      <c r="C39" s="390">
        <v>966.76</v>
      </c>
      <c r="D39" s="139">
        <v>484.69436088</v>
      </c>
      <c r="E39" s="139">
        <v>466.232942112</v>
      </c>
      <c r="F39" s="390">
        <v>966.76</v>
      </c>
      <c r="G39" s="390">
        <v>898.6</v>
      </c>
      <c r="H39" s="390">
        <v>898.73</v>
      </c>
      <c r="I39" s="390">
        <v>898.6</v>
      </c>
      <c r="J39" s="400"/>
    </row>
    <row r="40" spans="1:10">
      <c r="A40" s="389">
        <v>17</v>
      </c>
      <c r="B40" s="390">
        <v>994.85</v>
      </c>
      <c r="C40" s="390">
        <v>994.85</v>
      </c>
      <c r="D40" s="139">
        <v>495.78545872</v>
      </c>
      <c r="E40" s="139">
        <v>476.952476032</v>
      </c>
      <c r="F40" s="390">
        <v>994.85</v>
      </c>
      <c r="G40" s="390">
        <v>920.27</v>
      </c>
      <c r="H40" s="390">
        <v>920.33</v>
      </c>
      <c r="I40" s="390">
        <v>920.27</v>
      </c>
      <c r="J40" s="400"/>
    </row>
    <row r="41" spans="1:10">
      <c r="A41" s="389">
        <v>17.5</v>
      </c>
      <c r="B41" s="390">
        <v>1023.06</v>
      </c>
      <c r="C41" s="390">
        <v>1023.06</v>
      </c>
      <c r="D41" s="139">
        <v>507.577219952</v>
      </c>
      <c r="E41" s="139">
        <v>487.534000496</v>
      </c>
      <c r="F41" s="390">
        <v>1023.06</v>
      </c>
      <c r="G41" s="390">
        <v>942.08</v>
      </c>
      <c r="H41" s="390">
        <v>942.31</v>
      </c>
      <c r="I41" s="390">
        <v>942.08</v>
      </c>
      <c r="J41" s="400"/>
    </row>
    <row r="42" spans="1:10">
      <c r="A42" s="389">
        <v>18</v>
      </c>
      <c r="B42" s="390">
        <v>1052.46</v>
      </c>
      <c r="C42" s="390">
        <v>1052.46</v>
      </c>
      <c r="D42" s="139">
        <v>515.334858624</v>
      </c>
      <c r="E42" s="139">
        <v>497.977515504</v>
      </c>
      <c r="F42" s="390">
        <v>1052.46</v>
      </c>
      <c r="G42" s="390">
        <v>963.98</v>
      </c>
      <c r="H42" s="390">
        <v>964.23</v>
      </c>
      <c r="I42" s="390">
        <v>963.98</v>
      </c>
      <c r="J42" s="400"/>
    </row>
    <row r="43" spans="1:10">
      <c r="A43" s="389">
        <v>18.5</v>
      </c>
      <c r="B43" s="390">
        <v>1081.47</v>
      </c>
      <c r="C43" s="390">
        <v>1081.47</v>
      </c>
      <c r="D43" s="139">
        <v>523.570222336</v>
      </c>
      <c r="E43" s="139">
        <v>508.007002144</v>
      </c>
      <c r="F43" s="390">
        <v>1081.47</v>
      </c>
      <c r="G43" s="390">
        <v>985.81</v>
      </c>
      <c r="H43" s="390">
        <v>985.74</v>
      </c>
      <c r="I43" s="390">
        <v>985.81</v>
      </c>
      <c r="J43" s="400"/>
    </row>
    <row r="44" spans="1:10">
      <c r="A44" s="389">
        <v>19</v>
      </c>
      <c r="B44" s="390">
        <v>1110.81</v>
      </c>
      <c r="C44" s="390">
        <v>1110.81</v>
      </c>
      <c r="D44" s="139">
        <v>529.894685888</v>
      </c>
      <c r="E44" s="139">
        <v>515.159522432</v>
      </c>
      <c r="F44" s="390">
        <v>1110.81</v>
      </c>
      <c r="G44" s="390">
        <v>1012.51</v>
      </c>
      <c r="H44" s="390">
        <v>1012.25</v>
      </c>
      <c r="I44" s="390">
        <v>1012.51</v>
      </c>
      <c r="J44" s="400"/>
    </row>
    <row r="45" spans="1:10">
      <c r="A45" s="389">
        <v>19.5</v>
      </c>
      <c r="B45" s="390">
        <v>1139.97</v>
      </c>
      <c r="C45" s="390">
        <v>1139.97</v>
      </c>
      <c r="D45" s="139">
        <v>536.941045056</v>
      </c>
      <c r="E45" s="139">
        <v>521.611379328</v>
      </c>
      <c r="F45" s="390">
        <v>1139.97</v>
      </c>
      <c r="G45" s="390">
        <v>1039.07</v>
      </c>
      <c r="H45" s="390">
        <v>1039.03</v>
      </c>
      <c r="I45" s="390">
        <v>1039.07</v>
      </c>
      <c r="J45" s="400"/>
    </row>
    <row r="46" ht="15" spans="1:10">
      <c r="A46" s="389">
        <v>20</v>
      </c>
      <c r="B46" s="390">
        <v>1169.3</v>
      </c>
      <c r="C46" s="390">
        <v>1169.3</v>
      </c>
      <c r="D46" s="139">
        <v>541.8429496</v>
      </c>
      <c r="E46" s="139">
        <v>526.9803928</v>
      </c>
      <c r="F46" s="390">
        <v>1169.3</v>
      </c>
      <c r="G46" s="390">
        <v>1065.54</v>
      </c>
      <c r="H46" s="390">
        <v>1065.5</v>
      </c>
      <c r="I46" s="390">
        <v>1065.54</v>
      </c>
      <c r="J46" s="400"/>
    </row>
    <row r="47" ht="15.75" spans="1:10">
      <c r="A47" s="392" t="s">
        <v>3743</v>
      </c>
      <c r="B47" s="393"/>
      <c r="C47" s="392"/>
      <c r="D47" s="392"/>
      <c r="E47" s="392"/>
      <c r="F47" s="392"/>
      <c r="G47" s="392"/>
      <c r="H47" s="392"/>
      <c r="I47" s="407"/>
      <c r="J47" s="400"/>
    </row>
    <row r="48" spans="1:10">
      <c r="A48" s="389" t="s">
        <v>2982</v>
      </c>
      <c r="B48" s="394">
        <v>58</v>
      </c>
      <c r="C48" s="394">
        <v>59</v>
      </c>
      <c r="D48" s="395">
        <v>24.4</v>
      </c>
      <c r="E48" s="395">
        <v>25.921</v>
      </c>
      <c r="F48" s="396">
        <v>64</v>
      </c>
      <c r="G48" s="396">
        <v>41</v>
      </c>
      <c r="H48" s="394">
        <v>39</v>
      </c>
      <c r="I48" s="394">
        <v>39</v>
      </c>
      <c r="J48" s="400"/>
    </row>
    <row r="49" spans="1:10">
      <c r="A49" s="389" t="s">
        <v>2983</v>
      </c>
      <c r="B49" s="397">
        <v>55.5</v>
      </c>
      <c r="C49" s="397">
        <v>56.5</v>
      </c>
      <c r="D49" s="395">
        <v>23.302</v>
      </c>
      <c r="E49" s="395">
        <v>26.623</v>
      </c>
      <c r="F49" s="396">
        <v>61.5</v>
      </c>
      <c r="G49" s="396">
        <v>39</v>
      </c>
      <c r="H49" s="397">
        <v>35.5</v>
      </c>
      <c r="I49" s="397">
        <v>35.5</v>
      </c>
      <c r="J49" s="400"/>
    </row>
    <row r="50" spans="1:10">
      <c r="A50" s="389" t="s">
        <v>793</v>
      </c>
      <c r="B50" s="397">
        <v>55.5</v>
      </c>
      <c r="C50" s="397">
        <v>56.5</v>
      </c>
      <c r="D50" s="395">
        <v>23.41</v>
      </c>
      <c r="E50" s="395">
        <v>26.596</v>
      </c>
      <c r="F50" s="396">
        <v>61.5</v>
      </c>
      <c r="G50" s="396">
        <v>39</v>
      </c>
      <c r="H50" s="397">
        <v>35.5</v>
      </c>
      <c r="I50" s="397">
        <v>35.5</v>
      </c>
      <c r="J50" s="400"/>
    </row>
    <row r="51" spans="1:10">
      <c r="A51" s="389" t="s">
        <v>794</v>
      </c>
      <c r="B51" s="397">
        <v>55.5</v>
      </c>
      <c r="C51" s="397">
        <v>56.5</v>
      </c>
      <c r="D51" s="395">
        <v>23.437</v>
      </c>
      <c r="E51" s="395">
        <v>26.623</v>
      </c>
      <c r="F51" s="396">
        <v>61.5</v>
      </c>
      <c r="G51" s="396">
        <v>39</v>
      </c>
      <c r="H51" s="397">
        <v>35.5</v>
      </c>
      <c r="I51" s="397">
        <v>35.5</v>
      </c>
      <c r="J51" s="400"/>
    </row>
    <row r="52" spans="1:10">
      <c r="A52" s="389" t="s">
        <v>3769</v>
      </c>
      <c r="B52" s="397">
        <v>55.5</v>
      </c>
      <c r="C52" s="397">
        <v>56.5</v>
      </c>
      <c r="D52" s="398" t="s">
        <v>251</v>
      </c>
      <c r="E52" s="398" t="s">
        <v>251</v>
      </c>
      <c r="F52" s="396">
        <v>61.5</v>
      </c>
      <c r="G52" s="396">
        <v>39</v>
      </c>
      <c r="H52" s="397">
        <v>35.5</v>
      </c>
      <c r="I52" s="397">
        <v>35.5</v>
      </c>
      <c r="J52" s="400"/>
    </row>
    <row r="53" spans="1:10">
      <c r="A53" s="389" t="s">
        <v>3770</v>
      </c>
      <c r="B53" s="398" t="s">
        <v>251</v>
      </c>
      <c r="C53" s="398" t="s">
        <v>251</v>
      </c>
      <c r="D53" s="398" t="s">
        <v>251</v>
      </c>
      <c r="E53" s="398" t="s">
        <v>251</v>
      </c>
      <c r="F53" s="399" t="s">
        <v>251</v>
      </c>
      <c r="G53" s="399"/>
      <c r="H53" s="399" t="s">
        <v>251</v>
      </c>
      <c r="I53" s="391" t="s">
        <v>251</v>
      </c>
      <c r="J53" s="400"/>
    </row>
    <row r="54" spans="1:10">
      <c r="A54" s="389" t="s">
        <v>3744</v>
      </c>
      <c r="B54" s="398" t="s">
        <v>251</v>
      </c>
      <c r="C54" s="398" t="s">
        <v>251</v>
      </c>
      <c r="D54" s="398" t="s">
        <v>251</v>
      </c>
      <c r="E54" s="398" t="s">
        <v>251</v>
      </c>
      <c r="F54" s="399" t="s">
        <v>251</v>
      </c>
      <c r="G54" s="399"/>
      <c r="H54" s="399" t="s">
        <v>251</v>
      </c>
      <c r="I54" s="391" t="s">
        <v>251</v>
      </c>
      <c r="J54" s="400"/>
    </row>
    <row r="55" spans="1:10">
      <c r="A55" s="400" t="s">
        <v>3771</v>
      </c>
      <c r="B55" s="400"/>
      <c r="C55" s="400"/>
      <c r="D55" s="400"/>
      <c r="E55" s="400"/>
      <c r="F55" s="400"/>
      <c r="G55" s="400"/>
      <c r="H55" s="400"/>
      <c r="I55" s="400"/>
      <c r="J55" s="400"/>
    </row>
    <row r="56" spans="1:10">
      <c r="A56" s="400" t="s">
        <v>3772</v>
      </c>
      <c r="B56" s="400"/>
      <c r="C56" s="400"/>
      <c r="D56" s="400"/>
      <c r="E56" s="400"/>
      <c r="F56" s="400"/>
      <c r="G56" s="400"/>
      <c r="H56" s="400"/>
      <c r="I56" s="400"/>
      <c r="J56" s="400"/>
    </row>
    <row r="57" spans="1:10">
      <c r="A57" s="401" t="s">
        <v>3773</v>
      </c>
      <c r="B57" s="402"/>
      <c r="C57" s="402"/>
      <c r="D57" s="402"/>
      <c r="E57" s="402"/>
      <c r="F57" s="402"/>
      <c r="G57" s="402"/>
      <c r="H57" s="402"/>
      <c r="I57" s="402"/>
      <c r="J57" s="402"/>
    </row>
    <row r="58" spans="1:10">
      <c r="A58" s="403" t="s">
        <v>3748</v>
      </c>
      <c r="B58" s="404"/>
      <c r="C58" s="404"/>
      <c r="D58" s="404"/>
      <c r="E58" s="404"/>
      <c r="F58" s="404"/>
      <c r="G58" s="404"/>
      <c r="H58" s="404"/>
      <c r="I58" s="404"/>
      <c r="J58" s="404"/>
    </row>
    <row r="59" spans="1:10">
      <c r="A59" s="404" t="s">
        <v>3749</v>
      </c>
      <c r="B59" s="404"/>
      <c r="C59" s="404"/>
      <c r="D59" s="404"/>
      <c r="E59" s="404"/>
      <c r="F59" s="404"/>
      <c r="G59" s="404"/>
      <c r="H59" s="404"/>
      <c r="I59" s="404"/>
      <c r="J59" s="404"/>
    </row>
    <row r="60" spans="1:10">
      <c r="A60" s="404" t="s">
        <v>3750</v>
      </c>
      <c r="B60" s="404"/>
      <c r="C60" s="404"/>
      <c r="D60" s="404"/>
      <c r="E60" s="404"/>
      <c r="F60" s="404"/>
      <c r="G60" s="404"/>
      <c r="H60" s="404"/>
      <c r="I60" s="404"/>
      <c r="J60" s="404"/>
    </row>
    <row r="61" spans="1:10">
      <c r="A61" s="404" t="s">
        <v>3751</v>
      </c>
      <c r="B61" s="404"/>
      <c r="C61" s="404"/>
      <c r="D61" s="404"/>
      <c r="E61" s="404"/>
      <c r="F61" s="404"/>
      <c r="G61" s="404"/>
      <c r="H61" s="404"/>
      <c r="I61" s="404"/>
      <c r="J61" s="404"/>
    </row>
    <row r="62" spans="1:10">
      <c r="A62" s="404" t="s">
        <v>3752</v>
      </c>
      <c r="B62" s="404"/>
      <c r="C62" s="404"/>
      <c r="D62" s="404"/>
      <c r="E62" s="404"/>
      <c r="F62" s="404"/>
      <c r="G62" s="404"/>
      <c r="H62" s="404"/>
      <c r="I62" s="404"/>
      <c r="J62" s="404"/>
    </row>
    <row r="63" ht="17" customHeight="1" spans="1:10">
      <c r="A63" s="404" t="s">
        <v>3753</v>
      </c>
      <c r="B63" s="404"/>
      <c r="C63" s="404"/>
      <c r="D63" s="404"/>
      <c r="E63" s="404"/>
      <c r="F63" s="404"/>
      <c r="G63" s="404"/>
      <c r="H63" s="404"/>
      <c r="I63" s="404"/>
      <c r="J63" s="404"/>
    </row>
    <row r="64" ht="26" customHeight="1" spans="1:10">
      <c r="A64" s="405" t="s">
        <v>3754</v>
      </c>
      <c r="B64" s="405"/>
      <c r="C64" s="405"/>
      <c r="D64" s="405"/>
      <c r="E64" s="405"/>
      <c r="F64" s="405"/>
      <c r="G64" s="405"/>
      <c r="H64" s="405"/>
      <c r="I64" s="405"/>
      <c r="J64" s="405"/>
    </row>
    <row r="65" spans="1:10">
      <c r="A65" s="404" t="s">
        <v>3755</v>
      </c>
      <c r="B65" s="404"/>
      <c r="C65" s="404"/>
      <c r="D65" s="404"/>
      <c r="E65" s="404"/>
      <c r="F65" s="404"/>
      <c r="G65" s="404"/>
      <c r="H65" s="404"/>
      <c r="I65" s="404"/>
      <c r="J65" s="404"/>
    </row>
    <row r="66" spans="1:10">
      <c r="A66" s="403" t="s">
        <v>3756</v>
      </c>
      <c r="B66" s="404"/>
      <c r="C66" s="404"/>
      <c r="D66" s="404"/>
      <c r="E66" s="404"/>
      <c r="F66" s="404"/>
      <c r="G66" s="404"/>
      <c r="H66" s="404"/>
      <c r="I66" s="404"/>
      <c r="J66" s="404"/>
    </row>
    <row r="67" spans="1:10">
      <c r="A67" s="404" t="s">
        <v>3757</v>
      </c>
      <c r="B67" s="404"/>
      <c r="C67" s="404"/>
      <c r="D67" s="404"/>
      <c r="E67" s="404"/>
      <c r="F67" s="404"/>
      <c r="G67" s="404"/>
      <c r="H67" s="404"/>
      <c r="I67" s="404"/>
      <c r="J67" s="404"/>
    </row>
    <row r="68" spans="1:10">
      <c r="A68" s="404" t="s">
        <v>3758</v>
      </c>
      <c r="B68" s="404"/>
      <c r="C68" s="404"/>
      <c r="D68" s="404"/>
      <c r="E68" s="404"/>
      <c r="F68" s="404"/>
      <c r="G68" s="404"/>
      <c r="H68" s="404"/>
      <c r="I68" s="404"/>
      <c r="J68" s="404"/>
    </row>
    <row r="69" spans="1:10">
      <c r="A69" s="403" t="s">
        <v>3759</v>
      </c>
      <c r="B69" s="404"/>
      <c r="C69" s="404"/>
      <c r="D69" s="404"/>
      <c r="E69" s="404"/>
      <c r="F69" s="404"/>
      <c r="G69" s="404"/>
      <c r="H69" s="404"/>
      <c r="I69" s="404"/>
      <c r="J69" s="404"/>
    </row>
    <row r="70" spans="1:10">
      <c r="A70" s="404" t="s">
        <v>3760</v>
      </c>
      <c r="B70" s="404"/>
      <c r="C70" s="404"/>
      <c r="D70" s="404"/>
      <c r="E70" s="404"/>
      <c r="F70" s="404"/>
      <c r="G70" s="404"/>
      <c r="H70" s="404"/>
      <c r="I70" s="404"/>
      <c r="J70" s="404"/>
    </row>
    <row r="71" spans="1:10">
      <c r="A71" s="404" t="s">
        <v>3761</v>
      </c>
      <c r="B71" s="404"/>
      <c r="C71" s="404"/>
      <c r="D71" s="404"/>
      <c r="E71" s="404"/>
      <c r="F71" s="404"/>
      <c r="G71" s="404"/>
      <c r="H71" s="404"/>
      <c r="I71" s="404"/>
      <c r="J71" s="404"/>
    </row>
    <row r="72" spans="1:10">
      <c r="A72" s="408" t="s">
        <v>3762</v>
      </c>
      <c r="B72" s="408"/>
      <c r="C72" s="408"/>
      <c r="D72" s="408"/>
      <c r="E72" s="408"/>
      <c r="F72" s="408"/>
      <c r="G72" s="408"/>
      <c r="H72" s="408"/>
      <c r="I72" s="408"/>
      <c r="J72" s="408"/>
    </row>
    <row r="73" spans="1:10">
      <c r="A73" s="404" t="s">
        <v>3763</v>
      </c>
      <c r="B73" s="404"/>
      <c r="C73" s="404"/>
      <c r="D73" s="404"/>
      <c r="E73" s="404"/>
      <c r="F73" s="404"/>
      <c r="G73" s="404"/>
      <c r="H73" s="404"/>
      <c r="I73" s="404"/>
      <c r="J73" s="404"/>
    </row>
    <row r="74" ht="12" customHeight="1" spans="1:10">
      <c r="A74" s="404" t="s">
        <v>3764</v>
      </c>
      <c r="B74" s="404"/>
      <c r="C74" s="404"/>
      <c r="D74" s="404"/>
      <c r="E74" s="404"/>
      <c r="F74" s="404"/>
      <c r="G74" s="404"/>
      <c r="H74" s="404"/>
      <c r="I74" s="404"/>
      <c r="J74" s="404"/>
    </row>
    <row r="75" ht="33" customHeight="1" spans="1:10">
      <c r="A75" s="408" t="s">
        <v>3765</v>
      </c>
      <c r="B75" s="408"/>
      <c r="C75" s="408"/>
      <c r="D75" s="408"/>
      <c r="E75" s="408"/>
      <c r="F75" s="408"/>
      <c r="G75" s="408"/>
      <c r="H75" s="408"/>
      <c r="I75" s="408"/>
      <c r="J75" s="408"/>
    </row>
    <row r="76" ht="46" customHeight="1" spans="1:11">
      <c r="A76" s="147" t="s">
        <v>3739</v>
      </c>
      <c r="B76" s="147"/>
      <c r="C76" s="147"/>
      <c r="D76" s="147"/>
      <c r="E76" s="147"/>
      <c r="F76" s="147"/>
      <c r="G76" s="147"/>
      <c r="H76" s="147"/>
      <c r="I76" s="147"/>
      <c r="J76" s="147"/>
      <c r="K76" s="147"/>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1992</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7" t="s">
        <v>3774</v>
      </c>
      <c r="B4" s="347"/>
      <c r="C4" s="348"/>
      <c r="D4" s="348"/>
      <c r="E4" s="349" t="s">
        <v>99</v>
      </c>
      <c r="F4" s="350">
        <v>44305</v>
      </c>
      <c r="G4" s="351"/>
      <c r="H4" s="352"/>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8"/>
      <c r="BB4" s="378"/>
      <c r="BC4" s="378"/>
      <c r="BD4" s="378"/>
      <c r="BE4" s="378"/>
      <c r="BF4" s="378"/>
      <c r="BG4" s="378"/>
      <c r="BH4" s="378"/>
      <c r="BI4" s="378"/>
      <c r="BJ4" s="378"/>
      <c r="BK4" s="378"/>
      <c r="BL4" s="378"/>
      <c r="BM4" s="378"/>
      <c r="BN4" s="378"/>
      <c r="BO4" s="378"/>
      <c r="BP4" s="378"/>
      <c r="BQ4" s="378"/>
      <c r="BR4" s="378"/>
      <c r="BS4" s="378"/>
      <c r="BT4" s="378"/>
      <c r="BU4" s="378"/>
      <c r="BV4" s="378"/>
      <c r="BW4" s="378"/>
      <c r="BX4" s="378"/>
      <c r="BY4" s="378"/>
      <c r="BZ4" s="378"/>
      <c r="CA4" s="378"/>
      <c r="CB4" s="378"/>
      <c r="CC4" s="378"/>
      <c r="CD4" s="378"/>
      <c r="CE4" s="378"/>
      <c r="CF4" s="378"/>
      <c r="CG4" s="378"/>
      <c r="CH4" s="378"/>
      <c r="CI4" s="378"/>
      <c r="CJ4" s="378"/>
      <c r="CK4" s="378"/>
      <c r="CL4" s="378"/>
      <c r="CM4" s="378"/>
      <c r="CN4" s="378"/>
      <c r="CO4" s="378"/>
      <c r="CP4" s="378"/>
      <c r="CQ4" s="378"/>
      <c r="CR4" s="378"/>
      <c r="CS4" s="378"/>
      <c r="CT4" s="378"/>
      <c r="CU4" s="378"/>
      <c r="CV4" s="378"/>
      <c r="CW4" s="378"/>
      <c r="CX4" s="378"/>
      <c r="CY4" s="378"/>
      <c r="CZ4" s="378"/>
      <c r="DA4" s="378"/>
      <c r="DB4" s="378"/>
      <c r="DC4" s="378"/>
      <c r="DD4" s="378"/>
      <c r="DE4" s="378"/>
      <c r="DF4" s="378"/>
      <c r="DG4" s="378"/>
      <c r="DH4" s="378"/>
      <c r="DI4" s="378"/>
      <c r="DJ4" s="378"/>
      <c r="DK4" s="378"/>
      <c r="DL4" s="378"/>
      <c r="DM4" s="378"/>
      <c r="DN4" s="378"/>
      <c r="DO4" s="378"/>
      <c r="DP4" s="378"/>
      <c r="DQ4" s="378"/>
      <c r="DR4" s="378"/>
      <c r="DS4" s="378"/>
      <c r="DT4" s="378"/>
      <c r="DU4" s="378"/>
      <c r="DV4" s="378"/>
      <c r="DW4" s="378"/>
      <c r="DX4" s="378"/>
      <c r="DY4" s="378"/>
      <c r="DZ4" s="378"/>
      <c r="EA4" s="378"/>
      <c r="EB4" s="378"/>
      <c r="EC4" s="378"/>
      <c r="ED4" s="378"/>
      <c r="EE4" s="378"/>
      <c r="EF4" s="378"/>
      <c r="EG4" s="378"/>
      <c r="EH4" s="378"/>
      <c r="EI4" s="378"/>
      <c r="EJ4" s="378"/>
      <c r="EK4" s="378"/>
      <c r="EL4" s="378"/>
      <c r="EM4" s="378"/>
      <c r="EN4" s="378"/>
      <c r="EO4" s="378"/>
      <c r="EP4" s="378"/>
      <c r="EQ4" s="378"/>
      <c r="ER4" s="378"/>
      <c r="ES4" s="378"/>
      <c r="ET4" s="378"/>
      <c r="EU4" s="378"/>
      <c r="EV4" s="378"/>
      <c r="EW4" s="378"/>
      <c r="EX4" s="378"/>
      <c r="EY4" s="378"/>
      <c r="EZ4" s="378"/>
      <c r="FA4" s="378"/>
      <c r="FB4" s="378"/>
      <c r="FC4" s="378"/>
      <c r="FD4" s="378"/>
      <c r="FE4" s="378"/>
      <c r="FF4" s="378"/>
      <c r="FG4" s="378"/>
      <c r="FH4" s="378"/>
      <c r="FI4" s="378"/>
      <c r="FJ4" s="378"/>
      <c r="FK4" s="378"/>
      <c r="FL4" s="378"/>
      <c r="FM4" s="378"/>
      <c r="FN4" s="378"/>
      <c r="FO4" s="378"/>
      <c r="FP4" s="378"/>
      <c r="FQ4" s="378"/>
      <c r="FR4" s="378"/>
      <c r="FS4" s="378"/>
      <c r="FT4" s="378"/>
      <c r="FU4" s="378"/>
      <c r="FV4" s="378"/>
      <c r="FW4" s="378"/>
      <c r="FX4" s="378"/>
      <c r="FY4" s="378"/>
      <c r="FZ4" s="378"/>
      <c r="GA4" s="378"/>
      <c r="GB4" s="378"/>
      <c r="GC4" s="378"/>
      <c r="GD4" s="378"/>
      <c r="GE4" s="378"/>
      <c r="GF4" s="378"/>
      <c r="GG4" s="378"/>
      <c r="GH4" s="378"/>
      <c r="GI4" s="378"/>
      <c r="GJ4" s="378"/>
      <c r="GK4" s="378"/>
      <c r="GL4" s="378"/>
      <c r="GM4" s="378"/>
      <c r="GN4" s="378"/>
      <c r="GO4" s="378"/>
      <c r="GP4" s="378"/>
      <c r="GQ4" s="378"/>
      <c r="GR4" s="378"/>
      <c r="GS4" s="378"/>
      <c r="GT4" s="378"/>
      <c r="GU4" s="378"/>
      <c r="GV4" s="378"/>
      <c r="GW4" s="378"/>
      <c r="GX4" s="378"/>
      <c r="GY4" s="378"/>
      <c r="GZ4" s="378"/>
      <c r="HA4" s="378"/>
      <c r="HB4" s="378"/>
      <c r="HC4" s="378"/>
      <c r="HD4" s="378"/>
      <c r="HE4" s="378"/>
      <c r="HF4" s="378"/>
      <c r="HG4" s="378"/>
      <c r="HH4" s="378"/>
      <c r="HI4" s="378"/>
      <c r="HJ4" s="378"/>
      <c r="HK4" s="378"/>
      <c r="HL4" s="378"/>
      <c r="HM4" s="378"/>
      <c r="HN4" s="378"/>
      <c r="HO4" s="378"/>
      <c r="HP4" s="378"/>
      <c r="HQ4" s="378"/>
      <c r="HR4" s="378"/>
      <c r="HS4" s="378"/>
      <c r="HT4" s="378"/>
      <c r="HU4" s="378"/>
      <c r="HV4" s="378"/>
      <c r="HW4" s="378"/>
      <c r="HX4" s="378"/>
      <c r="HY4" s="378"/>
      <c r="HZ4" s="378"/>
      <c r="IA4" s="380"/>
      <c r="IB4" s="380"/>
      <c r="IC4" s="380"/>
      <c r="ID4" s="380"/>
    </row>
    <row r="5" ht="31.5" spans="1:238">
      <c r="A5" s="347" t="s">
        <v>774</v>
      </c>
      <c r="B5" s="353" t="s">
        <v>222</v>
      </c>
      <c r="C5" s="354" t="s">
        <v>3775</v>
      </c>
      <c r="D5" s="355" t="s">
        <v>3776</v>
      </c>
      <c r="E5" s="354" t="s">
        <v>668</v>
      </c>
      <c r="F5" s="355" t="s">
        <v>3777</v>
      </c>
      <c r="G5" s="356" t="s">
        <v>3778</v>
      </c>
      <c r="H5" s="357"/>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c r="ET5" s="379"/>
      <c r="EU5" s="379"/>
      <c r="EV5" s="379"/>
      <c r="EW5" s="379"/>
      <c r="EX5" s="379"/>
      <c r="EY5" s="379"/>
      <c r="EZ5" s="379"/>
      <c r="FA5" s="379"/>
      <c r="FB5" s="379"/>
      <c r="FC5" s="379"/>
      <c r="FD5" s="379"/>
      <c r="FE5" s="379"/>
      <c r="FF5" s="379"/>
      <c r="FG5" s="379"/>
      <c r="FH5" s="379"/>
      <c r="FI5" s="379"/>
      <c r="FJ5" s="379"/>
      <c r="FK5" s="379"/>
      <c r="FL5" s="379"/>
      <c r="FM5" s="379"/>
      <c r="FN5" s="379"/>
      <c r="FO5" s="379"/>
      <c r="FP5" s="379"/>
      <c r="FQ5" s="379"/>
      <c r="FR5" s="379"/>
      <c r="FS5" s="379"/>
      <c r="FT5" s="379"/>
      <c r="FU5" s="379"/>
      <c r="FV5" s="379"/>
      <c r="FW5" s="379"/>
      <c r="FX5" s="379"/>
      <c r="FY5" s="379"/>
      <c r="FZ5" s="379"/>
      <c r="GA5" s="379"/>
      <c r="GB5" s="379"/>
      <c r="GC5" s="379"/>
      <c r="GD5" s="379"/>
      <c r="GE5" s="379"/>
      <c r="GF5" s="379"/>
      <c r="GG5" s="379"/>
      <c r="GH5" s="379"/>
      <c r="GI5" s="379"/>
      <c r="GJ5" s="379"/>
      <c r="GK5" s="379"/>
      <c r="GL5" s="379"/>
      <c r="GM5" s="379"/>
      <c r="GN5" s="379"/>
      <c r="GO5" s="379"/>
      <c r="GP5" s="379"/>
      <c r="GQ5" s="379"/>
      <c r="GR5" s="379"/>
      <c r="GS5" s="379"/>
      <c r="GT5" s="379"/>
      <c r="GU5" s="379"/>
      <c r="GV5" s="379"/>
      <c r="GW5" s="379"/>
      <c r="GX5" s="379"/>
      <c r="GY5" s="379"/>
      <c r="GZ5" s="379"/>
      <c r="HA5" s="379"/>
      <c r="HB5" s="379"/>
      <c r="HC5" s="379"/>
      <c r="HD5" s="379"/>
      <c r="HE5" s="379"/>
      <c r="HF5" s="379"/>
      <c r="HG5" s="379"/>
      <c r="HH5" s="379"/>
      <c r="HI5" s="379"/>
      <c r="HJ5" s="379"/>
      <c r="HK5" s="379"/>
      <c r="HL5" s="379"/>
      <c r="HM5" s="379"/>
      <c r="HN5" s="379"/>
      <c r="HO5" s="379"/>
      <c r="HP5" s="379"/>
      <c r="HQ5" s="379"/>
      <c r="HR5" s="379"/>
      <c r="HS5" s="379"/>
      <c r="HT5" s="379"/>
      <c r="HU5" s="379"/>
      <c r="HV5" s="379"/>
      <c r="HW5" s="379"/>
      <c r="HX5" s="379"/>
      <c r="HY5" s="379"/>
      <c r="HZ5" s="379"/>
      <c r="IA5" s="381"/>
      <c r="IB5" s="381"/>
      <c r="IC5" s="381"/>
      <c r="ID5" s="381"/>
    </row>
    <row r="6" spans="1:7">
      <c r="A6" s="358">
        <v>2</v>
      </c>
      <c r="B6" s="359">
        <v>193.982717852545</v>
      </c>
      <c r="C6" s="359">
        <v>291.943620370135</v>
      </c>
      <c r="D6" s="359">
        <v>291.943620370135</v>
      </c>
      <c r="E6" s="359">
        <v>291.943620370135</v>
      </c>
      <c r="F6" s="359">
        <v>328.470145089858</v>
      </c>
      <c r="G6" s="359">
        <v>328.470145089858</v>
      </c>
    </row>
    <row r="7" spans="1:7">
      <c r="A7" s="358">
        <v>2.5</v>
      </c>
      <c r="B7" s="359">
        <v>218.948447236273</v>
      </c>
      <c r="C7" s="359">
        <v>316.921317421122</v>
      </c>
      <c r="D7" s="359">
        <v>316.921317421122</v>
      </c>
      <c r="E7" s="359">
        <v>316.921317421122</v>
      </c>
      <c r="F7" s="359">
        <v>347.539139612655</v>
      </c>
      <c r="G7" s="359">
        <v>347.539139612655</v>
      </c>
    </row>
    <row r="8" spans="1:7">
      <c r="A8" s="358">
        <v>3</v>
      </c>
      <c r="B8" s="359">
        <v>244.887829726736</v>
      </c>
      <c r="C8" s="359">
        <v>340.556127533884</v>
      </c>
      <c r="D8" s="359">
        <v>340.556127533884</v>
      </c>
      <c r="E8" s="359">
        <v>340.556127533884</v>
      </c>
      <c r="F8" s="359">
        <v>367.682443686031</v>
      </c>
      <c r="G8" s="359">
        <v>367.682443686031</v>
      </c>
    </row>
    <row r="9" spans="1:7">
      <c r="A9" s="358">
        <v>3.5</v>
      </c>
      <c r="B9" s="359">
        <v>269.204457039309</v>
      </c>
      <c r="C9" s="359">
        <v>364.190937646646</v>
      </c>
      <c r="D9" s="359">
        <v>364.190937646646</v>
      </c>
      <c r="E9" s="359">
        <v>364.190937646646</v>
      </c>
      <c r="F9" s="359">
        <v>387.825747759407</v>
      </c>
      <c r="G9" s="359">
        <v>387.825747759407</v>
      </c>
    </row>
    <row r="10" spans="1:7">
      <c r="A10" s="358">
        <v>4</v>
      </c>
      <c r="B10" s="359">
        <v>294.494737458615</v>
      </c>
      <c r="C10" s="359">
        <v>387.825747759408</v>
      </c>
      <c r="D10" s="359">
        <v>387.825747759408</v>
      </c>
      <c r="E10" s="359">
        <v>387.825747759408</v>
      </c>
      <c r="F10" s="359">
        <v>407.969051832783</v>
      </c>
      <c r="G10" s="359">
        <v>407.969051832783</v>
      </c>
    </row>
    <row r="11" spans="1:7">
      <c r="A11" s="358">
        <v>4.5</v>
      </c>
      <c r="B11" s="359">
        <v>318.811364771188</v>
      </c>
      <c r="C11" s="359">
        <v>411.460557872169</v>
      </c>
      <c r="D11" s="359">
        <v>411.460557872169</v>
      </c>
      <c r="E11" s="359">
        <v>411.460557872169</v>
      </c>
      <c r="F11" s="359">
        <v>428.11235590616</v>
      </c>
      <c r="G11" s="359">
        <v>428.11235590616</v>
      </c>
    </row>
    <row r="12" spans="1:7">
      <c r="A12" s="360">
        <v>5</v>
      </c>
      <c r="B12" s="359">
        <v>344.101645190495</v>
      </c>
      <c r="C12" s="361">
        <v>321.094700387035</v>
      </c>
      <c r="D12" s="361">
        <v>321.094700387035</v>
      </c>
      <c r="E12" s="361">
        <v>321.094700387035</v>
      </c>
      <c r="F12" s="361">
        <v>354.314444152108</v>
      </c>
      <c r="G12" s="361">
        <v>354.461890862117</v>
      </c>
    </row>
    <row r="13" spans="1:7">
      <c r="A13" s="360">
        <v>5.5</v>
      </c>
      <c r="B13" s="359">
        <v>368.418272503067</v>
      </c>
      <c r="C13" s="361">
        <v>343.388642940426</v>
      </c>
      <c r="D13" s="361">
        <v>343.388642940426</v>
      </c>
      <c r="E13" s="361">
        <v>343.388642940426</v>
      </c>
      <c r="F13" s="361">
        <v>396.041863084711</v>
      </c>
      <c r="G13" s="361">
        <v>395.746969664693</v>
      </c>
    </row>
    <row r="14" spans="1:7">
      <c r="A14" s="360">
        <v>6</v>
      </c>
      <c r="B14" s="359">
        <v>393.708552922374</v>
      </c>
      <c r="C14" s="361">
        <v>368.93378544952</v>
      </c>
      <c r="D14" s="361">
        <v>368.93378544952</v>
      </c>
      <c r="E14" s="361">
        <v>368.93378544952</v>
      </c>
      <c r="F14" s="361">
        <v>419.780783396192</v>
      </c>
      <c r="G14" s="361">
        <v>419.780783396192</v>
      </c>
    </row>
    <row r="15" spans="1:7">
      <c r="A15" s="360">
        <v>6.5</v>
      </c>
      <c r="B15" s="359">
        <v>418.99883334168</v>
      </c>
      <c r="C15" s="361">
        <v>394.633747004123</v>
      </c>
      <c r="D15" s="361">
        <v>394.633747004123</v>
      </c>
      <c r="E15" s="361">
        <v>394.633747004123</v>
      </c>
      <c r="F15" s="361">
        <v>443.667150417683</v>
      </c>
      <c r="G15" s="361">
        <v>443.667150417683</v>
      </c>
    </row>
    <row r="16" spans="1:7">
      <c r="A16" s="360">
        <v>7</v>
      </c>
      <c r="B16" s="359">
        <v>443.964562725409</v>
      </c>
      <c r="C16" s="361">
        <v>397.590380502887</v>
      </c>
      <c r="D16" s="361">
        <v>397.590380502887</v>
      </c>
      <c r="E16" s="361">
        <v>397.590380502887</v>
      </c>
      <c r="F16" s="361">
        <v>451.987391327451</v>
      </c>
      <c r="G16" s="361">
        <v>452.001789498682</v>
      </c>
    </row>
    <row r="17" spans="1:7">
      <c r="A17" s="360">
        <v>7.5</v>
      </c>
      <c r="B17" s="359">
        <v>469.579394180294</v>
      </c>
      <c r="C17" s="361">
        <v>420.040728997005</v>
      </c>
      <c r="D17" s="361">
        <v>420.040728997005</v>
      </c>
      <c r="E17" s="361">
        <v>420.040728997005</v>
      </c>
      <c r="F17" s="361">
        <v>474.995668956823</v>
      </c>
      <c r="G17" s="361">
        <v>475.024465299287</v>
      </c>
    </row>
    <row r="18" spans="1:7">
      <c r="A18" s="360">
        <v>8</v>
      </c>
      <c r="B18" s="359">
        <v>494.220572528444</v>
      </c>
      <c r="C18" s="361">
        <v>444.395955545168</v>
      </c>
      <c r="D18" s="361">
        <v>444.395955545168</v>
      </c>
      <c r="E18" s="361">
        <v>444.395955545168</v>
      </c>
      <c r="F18" s="361">
        <v>498.075937442358</v>
      </c>
      <c r="G18" s="361">
        <v>498.147928298519</v>
      </c>
    </row>
    <row r="19" spans="1:7">
      <c r="A19" s="360">
        <v>8.5</v>
      </c>
      <c r="B19" s="359">
        <v>519.186301912173</v>
      </c>
      <c r="C19" s="361">
        <v>468.418584337863</v>
      </c>
      <c r="D19" s="361">
        <v>468.418584337863</v>
      </c>
      <c r="E19" s="361">
        <v>468.418584337863</v>
      </c>
      <c r="F19" s="361">
        <v>521.069816900498</v>
      </c>
      <c r="G19" s="361">
        <v>521.156205927892</v>
      </c>
    </row>
    <row r="20" spans="1:7">
      <c r="A20" s="360">
        <v>9</v>
      </c>
      <c r="B20" s="359">
        <v>543.827480260323</v>
      </c>
      <c r="C20" s="361">
        <v>492.834283205203</v>
      </c>
      <c r="D20" s="361">
        <v>492.834283205203</v>
      </c>
      <c r="E20" s="361">
        <v>492.834283205203</v>
      </c>
      <c r="F20" s="361">
        <v>544.1356872148</v>
      </c>
      <c r="G20" s="361">
        <v>544.07809452987</v>
      </c>
    </row>
    <row r="21" spans="1:7">
      <c r="A21" s="360">
        <v>9.5</v>
      </c>
      <c r="B21" s="359">
        <v>568.793209644051</v>
      </c>
      <c r="C21" s="361">
        <v>516.811557758516</v>
      </c>
      <c r="D21" s="361">
        <v>516.811557758516</v>
      </c>
      <c r="E21" s="361">
        <v>516.811557758516</v>
      </c>
      <c r="F21" s="361">
        <v>567.259150214031</v>
      </c>
      <c r="G21" s="361">
        <v>567.287946556497</v>
      </c>
    </row>
    <row r="22" spans="1:7">
      <c r="A22" s="360">
        <v>10</v>
      </c>
      <c r="B22" s="359">
        <v>593.758939027781</v>
      </c>
      <c r="C22" s="361">
        <v>539.609622087895</v>
      </c>
      <c r="D22" s="361">
        <v>539.609622087895</v>
      </c>
      <c r="E22" s="361">
        <v>539.609622087895</v>
      </c>
      <c r="F22" s="361">
        <v>590.123446131081</v>
      </c>
      <c r="G22" s="361">
        <v>590.123446131081</v>
      </c>
    </row>
    <row r="23" spans="1:7">
      <c r="A23" s="360">
        <v>10.5</v>
      </c>
      <c r="B23" s="359">
        <v>615.15460702015</v>
      </c>
      <c r="C23" s="361">
        <v>581.849537032382</v>
      </c>
      <c r="D23" s="361">
        <v>581.849537032382</v>
      </c>
      <c r="E23" s="361">
        <v>581.849537032382</v>
      </c>
      <c r="F23" s="361">
        <v>692.451249079736</v>
      </c>
      <c r="G23" s="361">
        <v>692.278471024947</v>
      </c>
    </row>
    <row r="24" spans="1:7">
      <c r="A24" s="360">
        <v>11</v>
      </c>
      <c r="B24" s="359">
        <v>636.225723976943</v>
      </c>
      <c r="C24" s="361">
        <v>609.016726422233</v>
      </c>
      <c r="D24" s="361">
        <v>609.016726422233</v>
      </c>
      <c r="E24" s="361">
        <v>609.016726422233</v>
      </c>
      <c r="F24" s="361">
        <v>713.976515072171</v>
      </c>
      <c r="G24" s="361">
        <v>713.990913243404</v>
      </c>
    </row>
    <row r="25" spans="1:7">
      <c r="A25" s="360">
        <v>11.5</v>
      </c>
      <c r="B25" s="359">
        <v>657.296840933735</v>
      </c>
      <c r="C25" s="361">
        <v>634.717462072064</v>
      </c>
      <c r="D25" s="361">
        <v>634.717462072064</v>
      </c>
      <c r="E25" s="361">
        <v>634.717462072064</v>
      </c>
      <c r="F25" s="361">
        <v>735.487382893374</v>
      </c>
      <c r="G25" s="361">
        <v>735.732151804325</v>
      </c>
    </row>
    <row r="26" spans="1:7">
      <c r="A26" s="360">
        <v>12</v>
      </c>
      <c r="B26" s="359">
        <v>678.692508926105</v>
      </c>
      <c r="C26" s="361">
        <v>660.614732759218</v>
      </c>
      <c r="D26" s="361">
        <v>660.614732759218</v>
      </c>
      <c r="E26" s="361">
        <v>660.614732759218</v>
      </c>
      <c r="F26" s="361">
        <v>758.668438577535</v>
      </c>
      <c r="G26" s="361">
        <v>758.538855036444</v>
      </c>
    </row>
    <row r="27" spans="1:7">
      <c r="A27" s="360">
        <v>12.5</v>
      </c>
      <c r="B27" s="359">
        <v>699.439074847319</v>
      </c>
      <c r="C27" s="361">
        <v>686.239878010078</v>
      </c>
      <c r="D27" s="361">
        <v>686.239878010078</v>
      </c>
      <c r="E27" s="361">
        <v>686.239878010078</v>
      </c>
      <c r="F27" s="361">
        <v>780.265695426133</v>
      </c>
      <c r="G27" s="361">
        <v>780.035324686415</v>
      </c>
    </row>
    <row r="28" spans="1:7">
      <c r="A28" s="360">
        <v>13</v>
      </c>
      <c r="B28" s="359">
        <v>721.159293875267</v>
      </c>
      <c r="C28" s="361">
        <v>712.061558298262</v>
      </c>
      <c r="D28" s="361">
        <v>712.061558298262</v>
      </c>
      <c r="E28" s="361">
        <v>712.061558298262</v>
      </c>
      <c r="F28" s="361">
        <v>801.834155932266</v>
      </c>
      <c r="G28" s="361">
        <v>801.67577604871</v>
      </c>
    </row>
    <row r="29" spans="1:7">
      <c r="A29" s="360">
        <v>13.5</v>
      </c>
      <c r="B29" s="359">
        <v>742.554961867637</v>
      </c>
      <c r="C29" s="361">
        <v>739.153157289143</v>
      </c>
      <c r="D29" s="361">
        <v>739.153157289143</v>
      </c>
      <c r="E29" s="361">
        <v>739.153157289143</v>
      </c>
      <c r="F29" s="361">
        <v>823.445810952096</v>
      </c>
      <c r="G29" s="361">
        <v>823.273032897308</v>
      </c>
    </row>
    <row r="30" spans="1:7">
      <c r="A30" s="362">
        <v>14</v>
      </c>
      <c r="B30" s="359">
        <v>763.301527788851</v>
      </c>
      <c r="C30" s="361">
        <v>764.793420619798</v>
      </c>
      <c r="D30" s="361">
        <v>764.793420619798</v>
      </c>
      <c r="E30" s="361">
        <v>764.793420619798</v>
      </c>
      <c r="F30" s="361">
        <v>845.100660485624</v>
      </c>
      <c r="G30" s="361">
        <v>844.971076944532</v>
      </c>
    </row>
    <row r="31" spans="1:7">
      <c r="A31" s="362">
        <v>14.5</v>
      </c>
      <c r="B31" s="359">
        <v>784.697195781221</v>
      </c>
      <c r="C31" s="361">
        <v>790.297621232307</v>
      </c>
      <c r="D31" s="361">
        <v>790.297621232307</v>
      </c>
      <c r="E31" s="361">
        <v>790.297621232307</v>
      </c>
      <c r="F31" s="361">
        <v>868.209725313622</v>
      </c>
      <c r="G31" s="361">
        <v>867.921761888974</v>
      </c>
    </row>
    <row r="32" spans="1:7">
      <c r="A32" s="358">
        <v>15</v>
      </c>
      <c r="B32" s="359">
        <v>805.443761702436</v>
      </c>
      <c r="C32" s="363">
        <v>816.119301520491</v>
      </c>
      <c r="D32" s="363">
        <v>816.119301520491</v>
      </c>
      <c r="E32" s="363">
        <v>816.119301520491</v>
      </c>
      <c r="F32" s="363">
        <v>889.749389477291</v>
      </c>
      <c r="G32" s="363">
        <v>889.763787648523</v>
      </c>
    </row>
    <row r="33" spans="1:7">
      <c r="A33" s="358">
        <v>15.5</v>
      </c>
      <c r="B33" s="359">
        <v>823.593919339025</v>
      </c>
      <c r="C33" s="363">
        <v>841.744446771351</v>
      </c>
      <c r="D33" s="363">
        <v>841.744446771351</v>
      </c>
      <c r="E33" s="363">
        <v>841.744446771351</v>
      </c>
      <c r="F33" s="363">
        <v>911.326829488063</v>
      </c>
      <c r="G33" s="363">
        <v>911.073081072473</v>
      </c>
    </row>
    <row r="34" spans="1:7">
      <c r="A34" s="358">
        <v>16</v>
      </c>
      <c r="B34" s="359">
        <v>842.717730082349</v>
      </c>
      <c r="C34" s="363">
        <v>867.460300500976</v>
      </c>
      <c r="D34" s="363">
        <v>867.460300500976</v>
      </c>
      <c r="E34" s="363">
        <v>867.460300500976</v>
      </c>
      <c r="F34" s="363">
        <v>932.972699516951</v>
      </c>
      <c r="G34" s="363">
        <v>932.799921462162</v>
      </c>
    </row>
    <row r="35" spans="1:7">
      <c r="A35" s="358">
        <v>16.5</v>
      </c>
      <c r="B35" s="359">
        <v>860.54333668336</v>
      </c>
      <c r="C35" s="363">
        <v>894.763552608973</v>
      </c>
      <c r="D35" s="363">
        <v>894.763552608973</v>
      </c>
      <c r="E35" s="363">
        <v>894.763552608973</v>
      </c>
      <c r="F35" s="363">
        <v>956.009773488788</v>
      </c>
      <c r="G35" s="363">
        <v>955.72181006414</v>
      </c>
    </row>
    <row r="36" spans="1:7">
      <c r="A36" s="358">
        <v>17</v>
      </c>
      <c r="B36" s="359">
        <v>879.342596391106</v>
      </c>
      <c r="C36" s="363">
        <v>920.645705216333</v>
      </c>
      <c r="D36" s="363">
        <v>920.645705216333</v>
      </c>
      <c r="E36" s="363">
        <v>920.645705216333</v>
      </c>
      <c r="F36" s="363">
        <v>977.33346508397</v>
      </c>
      <c r="G36" s="363">
        <v>977.232677885343</v>
      </c>
    </row>
    <row r="37" spans="1:7">
      <c r="A37" s="358">
        <v>17.5</v>
      </c>
      <c r="B37" s="359">
        <v>897.492754027696</v>
      </c>
      <c r="C37" s="363">
        <v>946.059197350078</v>
      </c>
      <c r="D37" s="363">
        <v>946.059197350078</v>
      </c>
      <c r="E37" s="363">
        <v>946.059197350078</v>
      </c>
      <c r="F37" s="363">
        <v>999.060305473659</v>
      </c>
      <c r="G37" s="363">
        <v>998.858731076405</v>
      </c>
    </row>
    <row r="38" spans="1:7">
      <c r="A38" s="358">
        <v>18</v>
      </c>
      <c r="B38" s="359">
        <v>915.642911664286</v>
      </c>
      <c r="C38" s="363">
        <v>971.805287239291</v>
      </c>
      <c r="D38" s="363">
        <v>971.805287239291</v>
      </c>
      <c r="E38" s="363">
        <v>971.805287239291</v>
      </c>
      <c r="F38" s="363">
        <v>1020.80154403458</v>
      </c>
      <c r="G38" s="363">
        <v>1020.62876597979</v>
      </c>
    </row>
    <row r="39" spans="1:7">
      <c r="A39" s="358">
        <v>18.5</v>
      </c>
      <c r="B39" s="359">
        <v>933.793069300876</v>
      </c>
      <c r="C39" s="363">
        <v>997.551377128504</v>
      </c>
      <c r="D39" s="363">
        <v>997.551377128504</v>
      </c>
      <c r="E39" s="363">
        <v>997.551377128504</v>
      </c>
      <c r="F39" s="363">
        <v>1042.5427825955</v>
      </c>
      <c r="G39" s="363">
        <v>1042.39880088318</v>
      </c>
    </row>
    <row r="40" spans="1:7">
      <c r="A40" s="358">
        <v>19</v>
      </c>
      <c r="B40" s="359">
        <v>951.943226937465</v>
      </c>
      <c r="C40" s="363">
        <v>1023.29746701772</v>
      </c>
      <c r="D40" s="363">
        <v>1023.29746701772</v>
      </c>
      <c r="E40" s="363">
        <v>1023.29746701772</v>
      </c>
      <c r="F40" s="363">
        <v>1064.28402115642</v>
      </c>
      <c r="G40" s="363">
        <v>1064.16883578657</v>
      </c>
    </row>
    <row r="41" spans="1:7">
      <c r="A41" s="358">
        <v>19.5</v>
      </c>
      <c r="B41" s="359">
        <v>970.093384574055</v>
      </c>
      <c r="C41" s="363">
        <v>1049.04355690693</v>
      </c>
      <c r="D41" s="363">
        <v>1049.04355690693</v>
      </c>
      <c r="E41" s="363">
        <v>1049.04355690693</v>
      </c>
      <c r="F41" s="363">
        <v>1086.02525971735</v>
      </c>
      <c r="G41" s="363">
        <v>1085.93887068995</v>
      </c>
    </row>
    <row r="42" spans="1:7">
      <c r="A42" s="358">
        <v>20</v>
      </c>
      <c r="B42" s="359">
        <v>988.243542210645</v>
      </c>
      <c r="C42" s="363">
        <v>1074.78964679615</v>
      </c>
      <c r="D42" s="363">
        <v>1074.78964679615</v>
      </c>
      <c r="E42" s="363">
        <v>1074.78964679615</v>
      </c>
      <c r="F42" s="363">
        <v>1107.76649827826</v>
      </c>
      <c r="G42" s="363">
        <v>1107.70890559334</v>
      </c>
    </row>
    <row r="43" spans="1:1">
      <c r="A43" s="364" t="s">
        <v>2178</v>
      </c>
    </row>
    <row r="44" spans="1:1">
      <c r="A44" s="364" t="s">
        <v>2179</v>
      </c>
    </row>
    <row r="45" spans="1:1">
      <c r="A45" s="364" t="s">
        <v>2180</v>
      </c>
    </row>
    <row r="46" spans="1:1">
      <c r="A46" s="364" t="s">
        <v>3779</v>
      </c>
    </row>
    <row r="47" spans="1:1">
      <c r="A47" s="365" t="s">
        <v>3780</v>
      </c>
    </row>
    <row r="48" spans="1:1">
      <c r="A48" s="365" t="s">
        <v>2646</v>
      </c>
    </row>
    <row r="49" ht="19" customHeight="1" spans="1:7">
      <c r="A49" s="366" t="s">
        <v>3781</v>
      </c>
      <c r="B49" s="366"/>
      <c r="C49" s="366"/>
      <c r="D49" s="366"/>
      <c r="E49" s="366"/>
      <c r="F49" s="366"/>
      <c r="G49" s="366"/>
    </row>
    <row r="50" spans="1:7">
      <c r="A50" s="367" t="s">
        <v>3782</v>
      </c>
      <c r="B50" s="367"/>
      <c r="C50" s="367"/>
      <c r="D50" s="368" t="s">
        <v>3783</v>
      </c>
      <c r="E50" s="368"/>
      <c r="F50" s="368"/>
      <c r="G50" s="368"/>
    </row>
    <row r="51" spans="1:7">
      <c r="A51" s="369" t="s">
        <v>3784</v>
      </c>
      <c r="B51" s="369"/>
      <c r="C51" s="369"/>
      <c r="D51" s="369"/>
      <c r="E51" s="369"/>
      <c r="F51" s="369"/>
      <c r="G51" s="369"/>
    </row>
    <row r="52" spans="1:7">
      <c r="A52" s="370" t="s">
        <v>3785</v>
      </c>
      <c r="B52" s="370"/>
      <c r="C52" s="370"/>
      <c r="D52" s="370"/>
      <c r="E52" s="370"/>
      <c r="F52" s="370"/>
      <c r="G52" s="370"/>
    </row>
    <row r="53" spans="1:7">
      <c r="A53" s="371" t="s">
        <v>3786</v>
      </c>
      <c r="B53" s="371"/>
      <c r="C53" s="371"/>
      <c r="D53" s="371"/>
      <c r="E53" s="371"/>
      <c r="F53" s="371"/>
      <c r="G53" s="371"/>
    </row>
    <row r="54" ht="32" customHeight="1" spans="1:7">
      <c r="A54" s="372" t="s">
        <v>3787</v>
      </c>
      <c r="B54" s="372"/>
      <c r="C54" s="372"/>
      <c r="D54" s="372"/>
      <c r="E54" s="372"/>
      <c r="F54" s="372"/>
      <c r="G54" s="372"/>
    </row>
    <row r="55" spans="1:7">
      <c r="A55" s="373" t="s">
        <v>3788</v>
      </c>
      <c r="B55" s="373"/>
      <c r="C55" s="373"/>
      <c r="D55" s="373"/>
      <c r="E55" s="373"/>
      <c r="F55" s="373"/>
      <c r="G55" s="373"/>
    </row>
    <row r="56" spans="1:7">
      <c r="A56" s="374" t="s">
        <v>3789</v>
      </c>
      <c r="B56" s="375"/>
      <c r="C56" s="375"/>
      <c r="D56" s="375"/>
      <c r="E56" s="375"/>
      <c r="F56" s="375"/>
      <c r="G56" s="375"/>
    </row>
    <row r="57" spans="1:7">
      <c r="A57" s="374" t="s">
        <v>3790</v>
      </c>
      <c r="B57" s="374"/>
      <c r="C57" s="374"/>
      <c r="D57" s="374"/>
      <c r="E57" s="374"/>
      <c r="F57" s="374"/>
      <c r="G57" s="374"/>
    </row>
    <row r="58" spans="1:7">
      <c r="A58" s="372" t="s">
        <v>3791</v>
      </c>
      <c r="B58" s="372"/>
      <c r="C58" s="372"/>
      <c r="D58" s="372"/>
      <c r="E58" s="372"/>
      <c r="F58" s="372"/>
      <c r="G58" s="372"/>
    </row>
    <row r="59" spans="1:7">
      <c r="A59" s="376" t="s">
        <v>3792</v>
      </c>
      <c r="B59" s="376"/>
      <c r="C59" s="376"/>
      <c r="D59" s="376"/>
      <c r="E59" s="376"/>
      <c r="F59" s="376"/>
      <c r="G59" s="376"/>
    </row>
    <row r="60" spans="1:7">
      <c r="A60" s="376" t="s">
        <v>3793</v>
      </c>
      <c r="B60" s="376"/>
      <c r="C60" s="376"/>
      <c r="D60" s="376"/>
      <c r="E60" s="376"/>
      <c r="F60" s="376"/>
      <c r="G60" s="376"/>
    </row>
    <row r="61" spans="1:7">
      <c r="A61" s="377" t="s">
        <v>3794</v>
      </c>
      <c r="B61" s="377"/>
      <c r="C61" s="377"/>
      <c r="D61" s="377"/>
      <c r="E61" s="377"/>
      <c r="F61" s="377"/>
      <c r="G61" s="377"/>
    </row>
    <row r="62" spans="1:7">
      <c r="A62" s="342" t="s">
        <v>3795</v>
      </c>
      <c r="B62" s="342"/>
      <c r="C62" s="342"/>
      <c r="D62" s="342"/>
      <c r="E62" s="342"/>
      <c r="F62" s="342"/>
      <c r="G62" s="342"/>
    </row>
    <row r="63" spans="1:7">
      <c r="A63" s="342" t="s">
        <v>3796</v>
      </c>
      <c r="B63" s="342"/>
      <c r="C63" s="342"/>
      <c r="D63" s="342"/>
      <c r="E63" s="342"/>
      <c r="F63" s="342"/>
      <c r="G63" s="342"/>
    </row>
    <row r="64" spans="1:7">
      <c r="A64" s="342" t="s">
        <v>3797</v>
      </c>
      <c r="B64" s="342"/>
      <c r="C64" s="342"/>
      <c r="D64" s="342"/>
      <c r="E64" s="342"/>
      <c r="F64" s="342"/>
      <c r="G64" s="342"/>
    </row>
    <row r="65" ht="26" customHeight="1" spans="1:7">
      <c r="A65" s="382" t="s">
        <v>3798</v>
      </c>
      <c r="B65" s="382"/>
      <c r="C65" s="382"/>
      <c r="D65" s="382"/>
      <c r="E65" s="382"/>
      <c r="F65" s="382"/>
      <c r="G65" s="382"/>
    </row>
    <row r="66" spans="1:7">
      <c r="A66" s="344" t="s">
        <v>3799</v>
      </c>
      <c r="B66" s="344"/>
      <c r="C66" s="344"/>
      <c r="D66" s="344"/>
      <c r="E66" s="344"/>
      <c r="F66" s="344"/>
      <c r="G66" s="344"/>
    </row>
    <row r="67" spans="1:7">
      <c r="A67" s="342" t="s">
        <v>3800</v>
      </c>
      <c r="B67" s="342"/>
      <c r="C67" s="342"/>
      <c r="D67" s="342"/>
      <c r="E67" s="342"/>
      <c r="F67" s="342"/>
      <c r="G67" s="342"/>
    </row>
    <row r="68" spans="1:7">
      <c r="A68" s="342" t="s">
        <v>3801</v>
      </c>
      <c r="B68" s="342"/>
      <c r="C68" s="342"/>
      <c r="D68" s="342"/>
      <c r="E68" s="342"/>
      <c r="F68" s="342"/>
      <c r="G68" s="342"/>
    </row>
    <row r="69" spans="1:7">
      <c r="A69" s="342" t="s">
        <v>3737</v>
      </c>
      <c r="B69" s="342"/>
      <c r="C69" s="342"/>
      <c r="D69" s="342"/>
      <c r="E69" s="342"/>
      <c r="F69" s="342"/>
      <c r="G69" s="342"/>
    </row>
    <row r="70" spans="1:7">
      <c r="A70" s="342" t="s">
        <v>3738</v>
      </c>
      <c r="B70" s="342"/>
      <c r="C70" s="342"/>
      <c r="D70" s="342"/>
      <c r="E70" s="342"/>
      <c r="F70" s="342"/>
      <c r="G70" s="342"/>
    </row>
    <row r="71" ht="85" customHeight="1" spans="1:7">
      <c r="A71" s="383" t="s">
        <v>3802</v>
      </c>
      <c r="B71" s="383"/>
      <c r="C71" s="383"/>
      <c r="D71" s="383"/>
      <c r="E71" s="383"/>
      <c r="F71" s="383"/>
      <c r="G71" s="383"/>
    </row>
    <row r="72" ht="18" customHeight="1" spans="1:7">
      <c r="A72" s="384" t="s">
        <v>3803</v>
      </c>
      <c r="B72" s="384"/>
      <c r="C72" s="384"/>
      <c r="D72" s="384"/>
      <c r="E72" s="384"/>
      <c r="F72" s="384"/>
      <c r="G72" s="384"/>
    </row>
    <row r="73" ht="30" customHeight="1" spans="1:11">
      <c r="A73" s="147" t="s">
        <v>3739</v>
      </c>
      <c r="B73" s="147"/>
      <c r="C73" s="147"/>
      <c r="D73" s="147"/>
      <c r="E73" s="147"/>
      <c r="F73" s="147"/>
      <c r="G73" s="147"/>
      <c r="H73" s="147"/>
      <c r="I73" s="147"/>
      <c r="J73" s="147"/>
      <c r="K73" s="147"/>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1992</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1" t="s">
        <v>3804</v>
      </c>
      <c r="B4" s="291"/>
      <c r="C4" s="291"/>
      <c r="D4" s="291"/>
      <c r="E4" s="291"/>
      <c r="F4" s="291"/>
      <c r="G4" s="291"/>
      <c r="H4" s="292" t="s">
        <v>16</v>
      </c>
      <c r="I4" s="329"/>
      <c r="J4" s="346" t="s">
        <v>99</v>
      </c>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18.75" spans="1:6">
      <c r="A5" s="294" t="s">
        <v>219</v>
      </c>
      <c r="B5" s="332" t="s">
        <v>2578</v>
      </c>
      <c r="C5" s="333" t="s">
        <v>2179</v>
      </c>
      <c r="D5" s="333" t="s">
        <v>2644</v>
      </c>
      <c r="E5" s="333" t="s">
        <v>1898</v>
      </c>
      <c r="F5" s="333" t="s">
        <v>3805</v>
      </c>
    </row>
    <row r="6" ht="20.25" spans="1:8">
      <c r="A6" s="334" t="s">
        <v>248</v>
      </c>
      <c r="B6" s="297">
        <v>67</v>
      </c>
      <c r="C6" s="297">
        <v>67</v>
      </c>
      <c r="D6" s="298">
        <v>64</v>
      </c>
      <c r="E6" s="298">
        <v>64</v>
      </c>
      <c r="F6" s="298">
        <v>64</v>
      </c>
      <c r="H6" s="151"/>
    </row>
    <row r="7" ht="20.25" spans="1:6">
      <c r="A7" s="334" t="s">
        <v>3806</v>
      </c>
      <c r="B7" s="297">
        <v>68</v>
      </c>
      <c r="C7" s="297">
        <v>68</v>
      </c>
      <c r="D7" s="298">
        <v>65</v>
      </c>
      <c r="E7" s="298">
        <v>65</v>
      </c>
      <c r="F7" s="298">
        <v>65</v>
      </c>
    </row>
    <row r="8" ht="20.25" spans="1:6">
      <c r="A8" s="335" t="s">
        <v>3807</v>
      </c>
      <c r="B8" s="297">
        <v>47</v>
      </c>
      <c r="C8" s="297">
        <v>47</v>
      </c>
      <c r="D8" s="297">
        <v>47</v>
      </c>
      <c r="E8" s="297">
        <v>47</v>
      </c>
      <c r="F8" s="297">
        <v>47</v>
      </c>
    </row>
    <row r="9" ht="20.25" spans="1:6">
      <c r="A9" s="335" t="s">
        <v>3808</v>
      </c>
      <c r="B9" s="297">
        <v>47</v>
      </c>
      <c r="C9" s="297">
        <v>47</v>
      </c>
      <c r="D9" s="297">
        <v>47</v>
      </c>
      <c r="E9" s="297">
        <v>47</v>
      </c>
      <c r="F9" s="297">
        <v>47</v>
      </c>
    </row>
    <row r="10" ht="20.25" spans="1:6">
      <c r="A10" s="335" t="s">
        <v>3809</v>
      </c>
      <c r="B10" s="297">
        <v>47</v>
      </c>
      <c r="C10" s="297">
        <v>47</v>
      </c>
      <c r="D10" s="297">
        <v>47</v>
      </c>
      <c r="E10" s="297">
        <v>47</v>
      </c>
      <c r="F10" s="297">
        <v>47</v>
      </c>
    </row>
    <row r="11" ht="22" customHeight="1" spans="1:6">
      <c r="A11" s="336" t="s">
        <v>3810</v>
      </c>
      <c r="B11" s="336"/>
      <c r="C11" s="336"/>
      <c r="D11" s="336"/>
      <c r="E11" s="336"/>
      <c r="F11" s="336"/>
    </row>
    <row r="12" spans="1:6">
      <c r="A12" s="336" t="s">
        <v>3811</v>
      </c>
      <c r="B12" s="336"/>
      <c r="C12" s="336"/>
      <c r="D12" s="336"/>
      <c r="E12" s="336"/>
      <c r="F12" s="336"/>
    </row>
    <row r="13" spans="1:6">
      <c r="A13" s="337" t="s">
        <v>3812</v>
      </c>
      <c r="B13" s="337"/>
      <c r="C13" s="337"/>
      <c r="D13" s="337"/>
      <c r="E13" s="337"/>
      <c r="F13" s="337"/>
    </row>
    <row r="14" spans="1:6">
      <c r="A14" s="338" t="s">
        <v>3813</v>
      </c>
      <c r="B14" s="338"/>
      <c r="C14" s="338"/>
      <c r="D14" s="338"/>
      <c r="E14" s="338"/>
      <c r="F14" s="338"/>
    </row>
    <row r="15" spans="1:6">
      <c r="A15" s="338" t="s">
        <v>3814</v>
      </c>
      <c r="B15" s="338"/>
      <c r="C15" s="338"/>
      <c r="D15" s="338"/>
      <c r="E15" s="338"/>
      <c r="F15" s="338"/>
    </row>
    <row r="16" spans="1:6">
      <c r="A16" s="338" t="s">
        <v>3815</v>
      </c>
      <c r="B16" s="338"/>
      <c r="C16" s="338"/>
      <c r="D16" s="338"/>
      <c r="E16" s="338"/>
      <c r="F16" s="338"/>
    </row>
    <row r="17" spans="1:6">
      <c r="A17" s="339" t="s">
        <v>3816</v>
      </c>
      <c r="B17" s="339"/>
      <c r="C17" s="339"/>
      <c r="D17" s="339"/>
      <c r="E17" s="339"/>
      <c r="F17" s="339"/>
    </row>
    <row r="18" spans="1:6">
      <c r="A18" s="339" t="s">
        <v>3817</v>
      </c>
      <c r="B18" s="339"/>
      <c r="C18" s="339"/>
      <c r="D18" s="339"/>
      <c r="E18" s="339"/>
      <c r="F18" s="339"/>
    </row>
    <row r="19" spans="1:6">
      <c r="A19" s="340" t="s">
        <v>3818</v>
      </c>
      <c r="B19" s="340"/>
      <c r="C19" s="340"/>
      <c r="D19" s="340"/>
      <c r="E19" s="340"/>
      <c r="F19" s="340"/>
    </row>
    <row r="20" spans="1:6">
      <c r="A20" s="339" t="s">
        <v>3819</v>
      </c>
      <c r="B20" s="339"/>
      <c r="C20" s="339"/>
      <c r="D20" s="339"/>
      <c r="E20" s="339"/>
      <c r="F20" s="339"/>
    </row>
    <row r="21" spans="1:6">
      <c r="A21" s="339" t="s">
        <v>3820</v>
      </c>
      <c r="B21" s="339"/>
      <c r="C21" s="339"/>
      <c r="D21" s="339"/>
      <c r="E21" s="339"/>
      <c r="F21" s="339"/>
    </row>
    <row r="22" ht="25" customHeight="1" spans="1:6">
      <c r="A22" s="341" t="s">
        <v>3821</v>
      </c>
      <c r="B22" s="341"/>
      <c r="C22" s="341"/>
      <c r="D22" s="341"/>
      <c r="E22" s="341"/>
      <c r="F22" s="341"/>
    </row>
    <row r="23" spans="1:6">
      <c r="A23" s="342" t="s">
        <v>3822</v>
      </c>
      <c r="B23" s="342"/>
      <c r="C23" s="342"/>
      <c r="D23" s="342"/>
      <c r="E23" s="342"/>
      <c r="F23" s="342"/>
    </row>
    <row r="24" spans="1:6">
      <c r="A24" s="342" t="s">
        <v>3823</v>
      </c>
      <c r="B24" s="342"/>
      <c r="C24" s="342"/>
      <c r="D24" s="342"/>
      <c r="E24" s="342"/>
      <c r="F24" s="342"/>
    </row>
    <row r="25" spans="1:6">
      <c r="A25" s="342" t="s">
        <v>3824</v>
      </c>
      <c r="B25" s="342"/>
      <c r="C25" s="342"/>
      <c r="D25" s="342"/>
      <c r="E25" s="342"/>
      <c r="F25" s="342"/>
    </row>
    <row r="26" spans="1:6">
      <c r="A26" s="342" t="s">
        <v>3825</v>
      </c>
      <c r="B26" s="342"/>
      <c r="C26" s="342"/>
      <c r="D26" s="342"/>
      <c r="E26" s="342"/>
      <c r="F26" s="342"/>
    </row>
    <row r="27" ht="14" customHeight="1" spans="1:6">
      <c r="A27" s="343" t="s">
        <v>3826</v>
      </c>
      <c r="B27" s="343"/>
      <c r="C27" s="343"/>
      <c r="D27" s="343"/>
      <c r="E27" s="343"/>
      <c r="F27" s="343"/>
    </row>
    <row r="28" spans="1:6">
      <c r="A28" s="344" t="s">
        <v>3827</v>
      </c>
      <c r="B28" s="344"/>
      <c r="C28" s="344"/>
      <c r="D28" s="344"/>
      <c r="E28" s="344"/>
      <c r="F28" s="344"/>
    </row>
    <row r="29" spans="1:6">
      <c r="A29" s="342" t="s">
        <v>3828</v>
      </c>
      <c r="B29" s="342"/>
      <c r="C29" s="342"/>
      <c r="D29" s="342"/>
      <c r="E29" s="342"/>
      <c r="F29" s="342"/>
    </row>
    <row r="30" spans="1:6">
      <c r="A30" s="345" t="s">
        <v>3829</v>
      </c>
      <c r="B30" s="345"/>
      <c r="C30" s="345"/>
      <c r="D30" s="345"/>
      <c r="E30" s="345"/>
      <c r="F30" s="345"/>
    </row>
    <row r="31" ht="31" customHeight="1" spans="1:11">
      <c r="A31" s="147" t="s">
        <v>3739</v>
      </c>
      <c r="B31" s="147"/>
      <c r="C31" s="147"/>
      <c r="D31" s="147"/>
      <c r="E31" s="147"/>
      <c r="F31" s="147"/>
      <c r="G31" s="147"/>
      <c r="H31" s="147"/>
      <c r="I31" s="147"/>
      <c r="J31" s="147"/>
      <c r="K31" s="147"/>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1992</v>
      </c>
      <c r="B3" s="33"/>
      <c r="C3" s="33"/>
      <c r="D3" s="33"/>
      <c r="E3" s="33"/>
      <c r="F3" s="33"/>
      <c r="G3" s="33"/>
      <c r="H3" s="55"/>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1" t="s">
        <v>3830</v>
      </c>
      <c r="B4" s="291"/>
      <c r="C4" s="291"/>
      <c r="D4" s="291"/>
      <c r="E4" s="291"/>
      <c r="F4" s="291"/>
      <c r="G4" s="291"/>
      <c r="H4" s="292" t="s">
        <v>16</v>
      </c>
      <c r="I4" s="322"/>
      <c r="J4" s="323" t="s">
        <v>99</v>
      </c>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23.25" customHeight="1" spans="1:229">
      <c r="A5" s="293" t="s">
        <v>219</v>
      </c>
      <c r="B5" s="294" t="s">
        <v>3718</v>
      </c>
      <c r="C5" s="295" t="s">
        <v>2179</v>
      </c>
      <c r="D5" s="295" t="s">
        <v>2644</v>
      </c>
      <c r="E5" s="295" t="s">
        <v>1898</v>
      </c>
      <c r="F5" s="295" t="s">
        <v>2084</v>
      </c>
      <c r="G5" s="294" t="s">
        <v>2085</v>
      </c>
      <c r="H5" s="294" t="s">
        <v>3831</v>
      </c>
      <c r="I5" s="324"/>
      <c r="J5" s="325"/>
      <c r="K5" s="325"/>
      <c r="L5" s="325"/>
      <c r="M5" s="325"/>
      <c r="N5" s="325"/>
      <c r="O5" s="325"/>
      <c r="P5" s="325"/>
      <c r="Q5" s="325"/>
      <c r="R5" s="325"/>
      <c r="S5" s="325"/>
      <c r="T5" s="325"/>
      <c r="U5" s="325"/>
      <c r="V5" s="325"/>
      <c r="W5" s="325"/>
      <c r="X5" s="325"/>
      <c r="Y5" s="325"/>
      <c r="Z5" s="325"/>
      <c r="AA5" s="325"/>
      <c r="AB5" s="325"/>
      <c r="AC5" s="325"/>
      <c r="AD5" s="325"/>
      <c r="AE5" s="325"/>
      <c r="AF5" s="325"/>
      <c r="AG5" s="325"/>
      <c r="AH5" s="325"/>
      <c r="AI5" s="325"/>
      <c r="AJ5" s="325"/>
      <c r="AK5" s="325"/>
      <c r="AL5" s="325"/>
      <c r="AM5" s="325"/>
      <c r="AN5" s="325"/>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c r="BZ5" s="330"/>
      <c r="CA5" s="330"/>
      <c r="CB5" s="330"/>
      <c r="CC5" s="330"/>
      <c r="CD5" s="330"/>
      <c r="CE5" s="330"/>
      <c r="CF5" s="330"/>
      <c r="CG5" s="330"/>
      <c r="CH5" s="330"/>
      <c r="CI5" s="330"/>
      <c r="CJ5" s="330"/>
      <c r="CK5" s="330"/>
      <c r="CL5" s="330"/>
      <c r="CM5" s="330"/>
      <c r="CN5" s="330"/>
      <c r="CO5" s="330"/>
      <c r="CP5" s="330"/>
      <c r="CQ5" s="330"/>
      <c r="CR5" s="330"/>
      <c r="CS5" s="330"/>
      <c r="CT5" s="330"/>
      <c r="CU5" s="330"/>
      <c r="CV5" s="330"/>
      <c r="CW5" s="330"/>
      <c r="CX5" s="330"/>
      <c r="CY5" s="330"/>
      <c r="CZ5" s="330"/>
      <c r="DA5" s="330"/>
      <c r="DB5" s="330"/>
      <c r="DC5" s="330"/>
      <c r="DD5" s="330"/>
      <c r="DE5" s="330"/>
      <c r="DF5" s="330"/>
      <c r="DG5" s="330"/>
      <c r="DH5" s="330"/>
      <c r="DI5" s="330"/>
      <c r="DJ5" s="330"/>
      <c r="DK5" s="330"/>
      <c r="DL5" s="330"/>
      <c r="DM5" s="330"/>
      <c r="DN5" s="330"/>
      <c r="DO5" s="330"/>
      <c r="DP5" s="330"/>
      <c r="DQ5" s="330"/>
      <c r="DR5" s="330"/>
      <c r="DS5" s="330"/>
      <c r="DT5" s="330"/>
      <c r="DU5" s="330"/>
      <c r="DV5" s="330"/>
      <c r="DW5" s="330"/>
      <c r="DX5" s="330"/>
      <c r="DY5" s="330"/>
      <c r="DZ5" s="330"/>
      <c r="EA5" s="330"/>
      <c r="EB5" s="330"/>
      <c r="EC5" s="330"/>
      <c r="ED5" s="330"/>
      <c r="EE5" s="330"/>
      <c r="EF5" s="330"/>
      <c r="EG5" s="330"/>
      <c r="EH5" s="330"/>
      <c r="EI5" s="330"/>
      <c r="EJ5" s="330"/>
      <c r="EK5" s="330"/>
      <c r="EL5" s="330"/>
      <c r="EM5" s="330"/>
      <c r="EN5" s="330"/>
      <c r="EO5" s="330"/>
      <c r="EP5" s="330"/>
      <c r="EQ5" s="330"/>
      <c r="ER5" s="330"/>
      <c r="ES5" s="330"/>
      <c r="ET5" s="330"/>
      <c r="EU5" s="330"/>
      <c r="EV5" s="330"/>
      <c r="EW5" s="330"/>
      <c r="EX5" s="330"/>
      <c r="EY5" s="330"/>
      <c r="EZ5" s="330"/>
      <c r="FA5" s="330"/>
      <c r="FB5" s="330"/>
      <c r="FC5" s="330"/>
      <c r="FD5" s="330"/>
      <c r="FE5" s="330"/>
      <c r="FF5" s="330"/>
      <c r="FG5" s="330"/>
      <c r="FH5" s="330"/>
      <c r="FI5" s="330"/>
      <c r="FJ5" s="330"/>
      <c r="FK5" s="330"/>
      <c r="FL5" s="330"/>
      <c r="FM5" s="330"/>
      <c r="FN5" s="330"/>
      <c r="FO5" s="330"/>
      <c r="FP5" s="330"/>
      <c r="FQ5" s="330"/>
      <c r="FR5" s="330"/>
      <c r="FS5" s="330"/>
      <c r="FT5" s="330"/>
      <c r="FU5" s="330"/>
      <c r="FV5" s="330"/>
      <c r="FW5" s="330"/>
      <c r="FX5" s="330"/>
      <c r="FY5" s="330"/>
      <c r="FZ5" s="330"/>
      <c r="GA5" s="330"/>
      <c r="GB5" s="330"/>
      <c r="GC5" s="330"/>
      <c r="GD5" s="330"/>
      <c r="GE5" s="330"/>
      <c r="GF5" s="330"/>
      <c r="GG5" s="330"/>
      <c r="GH5" s="330"/>
      <c r="GI5" s="330"/>
      <c r="GJ5" s="330"/>
      <c r="GK5" s="330"/>
      <c r="GL5" s="330"/>
      <c r="GM5" s="330"/>
      <c r="GN5" s="330"/>
      <c r="GO5" s="330"/>
      <c r="GP5" s="330"/>
      <c r="GQ5" s="330"/>
      <c r="GR5" s="330"/>
      <c r="GS5" s="330"/>
      <c r="GT5" s="330"/>
      <c r="GU5" s="330"/>
      <c r="GV5" s="330"/>
      <c r="GW5" s="330"/>
      <c r="GX5" s="330"/>
      <c r="GY5" s="330"/>
      <c r="GZ5" s="330"/>
      <c r="HA5" s="330"/>
      <c r="HB5" s="330"/>
      <c r="HC5" s="330"/>
      <c r="HD5" s="330"/>
      <c r="HE5" s="330"/>
      <c r="HF5" s="330"/>
      <c r="HG5" s="330"/>
      <c r="HH5" s="330"/>
      <c r="HI5" s="330"/>
      <c r="HJ5" s="330"/>
      <c r="HK5" s="330"/>
      <c r="HL5" s="330"/>
      <c r="HM5" s="330"/>
      <c r="HN5" s="330"/>
      <c r="HO5" s="330"/>
      <c r="HP5" s="330"/>
      <c r="HQ5" s="330"/>
      <c r="HR5" s="330"/>
      <c r="HS5" s="330"/>
      <c r="HT5" s="330"/>
      <c r="HU5" s="330"/>
    </row>
    <row r="6" ht="27" customHeight="1" spans="1:229">
      <c r="A6" s="296" t="s">
        <v>248</v>
      </c>
      <c r="B6" s="297">
        <v>60</v>
      </c>
      <c r="C6" s="297">
        <v>60</v>
      </c>
      <c r="D6" s="298">
        <v>59</v>
      </c>
      <c r="E6" s="298">
        <v>59</v>
      </c>
      <c r="F6" s="298">
        <v>59</v>
      </c>
      <c r="G6" s="298">
        <v>59</v>
      </c>
      <c r="H6" s="298">
        <v>59</v>
      </c>
      <c r="I6" s="326"/>
      <c r="J6" s="326"/>
      <c r="K6" s="326"/>
      <c r="L6" s="326"/>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c r="BZ6" s="330"/>
      <c r="CA6" s="330"/>
      <c r="CB6" s="330"/>
      <c r="CC6" s="330"/>
      <c r="CD6" s="330"/>
      <c r="CE6" s="330"/>
      <c r="CF6" s="330"/>
      <c r="CG6" s="330"/>
      <c r="CH6" s="330"/>
      <c r="CI6" s="330"/>
      <c r="CJ6" s="330"/>
      <c r="CK6" s="330"/>
      <c r="CL6" s="330"/>
      <c r="CM6" s="330"/>
      <c r="CN6" s="330"/>
      <c r="CO6" s="330"/>
      <c r="CP6" s="330"/>
      <c r="CQ6" s="330"/>
      <c r="CR6" s="330"/>
      <c r="CS6" s="330"/>
      <c r="CT6" s="330"/>
      <c r="CU6" s="330"/>
      <c r="CV6" s="330"/>
      <c r="CW6" s="330"/>
      <c r="CX6" s="330"/>
      <c r="CY6" s="330"/>
      <c r="CZ6" s="330"/>
      <c r="DA6" s="330"/>
      <c r="DB6" s="330"/>
      <c r="DC6" s="330"/>
      <c r="DD6" s="330"/>
      <c r="DE6" s="330"/>
      <c r="DF6" s="330"/>
      <c r="DG6" s="330"/>
      <c r="DH6" s="330"/>
      <c r="DI6" s="330"/>
      <c r="DJ6" s="330"/>
      <c r="DK6" s="330"/>
      <c r="DL6" s="330"/>
      <c r="DM6" s="330"/>
      <c r="DN6" s="330"/>
      <c r="DO6" s="330"/>
      <c r="DP6" s="330"/>
      <c r="DQ6" s="330"/>
      <c r="DR6" s="330"/>
      <c r="DS6" s="330"/>
      <c r="DT6" s="330"/>
      <c r="DU6" s="330"/>
      <c r="DV6" s="330"/>
      <c r="DW6" s="330"/>
      <c r="DX6" s="330"/>
      <c r="DY6" s="330"/>
      <c r="DZ6" s="330"/>
      <c r="EA6" s="330"/>
      <c r="EB6" s="330"/>
      <c r="EC6" s="330"/>
      <c r="ED6" s="330"/>
      <c r="EE6" s="330"/>
      <c r="EF6" s="330"/>
      <c r="EG6" s="330"/>
      <c r="EH6" s="330"/>
      <c r="EI6" s="330"/>
      <c r="EJ6" s="330"/>
      <c r="EK6" s="330"/>
      <c r="EL6" s="330"/>
      <c r="EM6" s="330"/>
      <c r="EN6" s="330"/>
      <c r="EO6" s="330"/>
      <c r="EP6" s="330"/>
      <c r="EQ6" s="330"/>
      <c r="ER6" s="330"/>
      <c r="ES6" s="330"/>
      <c r="ET6" s="330"/>
      <c r="EU6" s="330"/>
      <c r="EV6" s="330"/>
      <c r="EW6" s="330"/>
      <c r="EX6" s="330"/>
      <c r="EY6" s="330"/>
      <c r="EZ6" s="330"/>
      <c r="FA6" s="330"/>
      <c r="FB6" s="330"/>
      <c r="FC6" s="330"/>
      <c r="FD6" s="330"/>
      <c r="FE6" s="330"/>
      <c r="FF6" s="330"/>
      <c r="FG6" s="330"/>
      <c r="FH6" s="330"/>
      <c r="FI6" s="330"/>
      <c r="FJ6" s="330"/>
      <c r="FK6" s="330"/>
      <c r="FL6" s="330"/>
      <c r="FM6" s="330"/>
      <c r="FN6" s="330"/>
      <c r="FO6" s="330"/>
      <c r="FP6" s="330"/>
      <c r="FQ6" s="330"/>
      <c r="FR6" s="330"/>
      <c r="FS6" s="330"/>
      <c r="FT6" s="330"/>
      <c r="FU6" s="330"/>
      <c r="FV6" s="330"/>
      <c r="FW6" s="330"/>
      <c r="FX6" s="330"/>
      <c r="FY6" s="330"/>
      <c r="FZ6" s="330"/>
      <c r="GA6" s="330"/>
      <c r="GB6" s="330"/>
      <c r="GC6" s="330"/>
      <c r="GD6" s="330"/>
      <c r="GE6" s="330"/>
      <c r="GF6" s="330"/>
      <c r="GG6" s="330"/>
      <c r="GH6" s="330"/>
      <c r="GI6" s="330"/>
      <c r="GJ6" s="330"/>
      <c r="GK6" s="330"/>
      <c r="GL6" s="330"/>
      <c r="GM6" s="330"/>
      <c r="GN6" s="330"/>
      <c r="GO6" s="330"/>
      <c r="GP6" s="330"/>
      <c r="GQ6" s="330"/>
      <c r="GR6" s="330"/>
      <c r="GS6" s="330"/>
      <c r="GT6" s="330"/>
      <c r="GU6" s="330"/>
      <c r="GV6" s="330"/>
      <c r="GW6" s="330"/>
      <c r="GX6" s="330"/>
      <c r="GY6" s="330"/>
      <c r="GZ6" s="330"/>
      <c r="HA6" s="330"/>
      <c r="HB6" s="330"/>
      <c r="HC6" s="330"/>
      <c r="HD6" s="330"/>
      <c r="HE6" s="330"/>
      <c r="HF6" s="330"/>
      <c r="HG6" s="330"/>
      <c r="HH6" s="330"/>
      <c r="HI6" s="330"/>
      <c r="HJ6" s="330"/>
      <c r="HK6" s="330"/>
      <c r="HL6" s="330"/>
      <c r="HM6" s="330"/>
      <c r="HN6" s="330"/>
      <c r="HO6" s="330"/>
      <c r="HP6" s="330"/>
      <c r="HQ6" s="330"/>
      <c r="HR6" s="330"/>
      <c r="HS6" s="330"/>
      <c r="HT6" s="330"/>
      <c r="HU6" s="330"/>
    </row>
    <row r="7" ht="25.5" customHeight="1" spans="1:229">
      <c r="A7" s="299" t="s">
        <v>3806</v>
      </c>
      <c r="B7" s="297">
        <v>61</v>
      </c>
      <c r="C7" s="297">
        <v>61</v>
      </c>
      <c r="D7" s="298">
        <v>60</v>
      </c>
      <c r="E7" s="298">
        <v>60</v>
      </c>
      <c r="F7" s="298">
        <v>60</v>
      </c>
      <c r="G7" s="298">
        <v>60</v>
      </c>
      <c r="H7" s="298">
        <v>60</v>
      </c>
      <c r="I7" s="326"/>
      <c r="J7" s="326"/>
      <c r="K7" s="326"/>
      <c r="L7" s="326"/>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c r="BZ7" s="330"/>
      <c r="CA7" s="330"/>
      <c r="CB7" s="330"/>
      <c r="CC7" s="330"/>
      <c r="CD7" s="330"/>
      <c r="CE7" s="330"/>
      <c r="CF7" s="330"/>
      <c r="CG7" s="330"/>
      <c r="CH7" s="330"/>
      <c r="CI7" s="330"/>
      <c r="CJ7" s="330"/>
      <c r="CK7" s="330"/>
      <c r="CL7" s="330"/>
      <c r="CM7" s="330"/>
      <c r="CN7" s="330"/>
      <c r="CO7" s="330"/>
      <c r="CP7" s="330"/>
      <c r="CQ7" s="330"/>
      <c r="CR7" s="330"/>
      <c r="CS7" s="330"/>
      <c r="CT7" s="330"/>
      <c r="CU7" s="330"/>
      <c r="CV7" s="330"/>
      <c r="CW7" s="330"/>
      <c r="CX7" s="330"/>
      <c r="CY7" s="330"/>
      <c r="CZ7" s="330"/>
      <c r="DA7" s="330"/>
      <c r="DB7" s="330"/>
      <c r="DC7" s="330"/>
      <c r="DD7" s="330"/>
      <c r="DE7" s="330"/>
      <c r="DF7" s="330"/>
      <c r="DG7" s="330"/>
      <c r="DH7" s="330"/>
      <c r="DI7" s="330"/>
      <c r="DJ7" s="330"/>
      <c r="DK7" s="330"/>
      <c r="DL7" s="330"/>
      <c r="DM7" s="330"/>
      <c r="DN7" s="330"/>
      <c r="DO7" s="330"/>
      <c r="DP7" s="330"/>
      <c r="DQ7" s="330"/>
      <c r="DR7" s="330"/>
      <c r="DS7" s="330"/>
      <c r="DT7" s="330"/>
      <c r="DU7" s="330"/>
      <c r="DV7" s="330"/>
      <c r="DW7" s="330"/>
      <c r="DX7" s="330"/>
      <c r="DY7" s="330"/>
      <c r="DZ7" s="330"/>
      <c r="EA7" s="330"/>
      <c r="EB7" s="330"/>
      <c r="EC7" s="330"/>
      <c r="ED7" s="330"/>
      <c r="EE7" s="330"/>
      <c r="EF7" s="330"/>
      <c r="EG7" s="330"/>
      <c r="EH7" s="330"/>
      <c r="EI7" s="330"/>
      <c r="EJ7" s="330"/>
      <c r="EK7" s="330"/>
      <c r="EL7" s="330"/>
      <c r="EM7" s="330"/>
      <c r="EN7" s="330"/>
      <c r="EO7" s="330"/>
      <c r="EP7" s="330"/>
      <c r="EQ7" s="330"/>
      <c r="ER7" s="330"/>
      <c r="ES7" s="330"/>
      <c r="ET7" s="330"/>
      <c r="EU7" s="330"/>
      <c r="EV7" s="330"/>
      <c r="EW7" s="330"/>
      <c r="EX7" s="330"/>
      <c r="EY7" s="330"/>
      <c r="EZ7" s="330"/>
      <c r="FA7" s="330"/>
      <c r="FB7" s="330"/>
      <c r="FC7" s="330"/>
      <c r="FD7" s="330"/>
      <c r="FE7" s="330"/>
      <c r="FF7" s="330"/>
      <c r="FG7" s="330"/>
      <c r="FH7" s="330"/>
      <c r="FI7" s="330"/>
      <c r="FJ7" s="330"/>
      <c r="FK7" s="330"/>
      <c r="FL7" s="330"/>
      <c r="FM7" s="330"/>
      <c r="FN7" s="330"/>
      <c r="FO7" s="330"/>
      <c r="FP7" s="330"/>
      <c r="FQ7" s="330"/>
      <c r="FR7" s="330"/>
      <c r="FS7" s="330"/>
      <c r="FT7" s="330"/>
      <c r="FU7" s="330"/>
      <c r="FV7" s="330"/>
      <c r="FW7" s="330"/>
      <c r="FX7" s="330"/>
      <c r="FY7" s="330"/>
      <c r="FZ7" s="330"/>
      <c r="GA7" s="330"/>
      <c r="GB7" s="330"/>
      <c r="GC7" s="330"/>
      <c r="GD7" s="330"/>
      <c r="GE7" s="330"/>
      <c r="GF7" s="330"/>
      <c r="GG7" s="330"/>
      <c r="GH7" s="330"/>
      <c r="GI7" s="330"/>
      <c r="GJ7" s="330"/>
      <c r="GK7" s="330"/>
      <c r="GL7" s="330"/>
      <c r="GM7" s="330"/>
      <c r="GN7" s="330"/>
      <c r="GO7" s="330"/>
      <c r="GP7" s="330"/>
      <c r="GQ7" s="330"/>
      <c r="GR7" s="330"/>
      <c r="GS7" s="330"/>
      <c r="GT7" s="330"/>
      <c r="GU7" s="330"/>
      <c r="GV7" s="330"/>
      <c r="GW7" s="330"/>
      <c r="GX7" s="330"/>
      <c r="GY7" s="330"/>
      <c r="GZ7" s="330"/>
      <c r="HA7" s="330"/>
      <c r="HB7" s="330"/>
      <c r="HC7" s="330"/>
      <c r="HD7" s="330"/>
      <c r="HE7" s="330"/>
      <c r="HF7" s="330"/>
      <c r="HG7" s="330"/>
      <c r="HH7" s="330"/>
      <c r="HI7" s="330"/>
      <c r="HJ7" s="330"/>
      <c r="HK7" s="330"/>
      <c r="HL7" s="330"/>
      <c r="HM7" s="330"/>
      <c r="HN7" s="330"/>
      <c r="HO7" s="330"/>
      <c r="HP7" s="330"/>
      <c r="HQ7" s="330"/>
      <c r="HR7" s="330"/>
      <c r="HS7" s="330"/>
      <c r="HT7" s="330"/>
      <c r="HU7" s="330"/>
    </row>
    <row r="8" ht="33" customHeight="1" spans="1:229">
      <c r="A8" s="299" t="s">
        <v>668</v>
      </c>
      <c r="B8" s="297">
        <v>41</v>
      </c>
      <c r="C8" s="297">
        <v>41</v>
      </c>
      <c r="D8" s="297">
        <v>40</v>
      </c>
      <c r="E8" s="297">
        <v>40</v>
      </c>
      <c r="F8" s="297">
        <v>40</v>
      </c>
      <c r="G8" s="297">
        <v>40</v>
      </c>
      <c r="H8" s="297">
        <v>40</v>
      </c>
      <c r="I8" s="326"/>
      <c r="J8" s="326"/>
      <c r="K8" s="326"/>
      <c r="L8" s="326"/>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c r="EW8" s="330"/>
      <c r="EX8" s="330"/>
      <c r="EY8" s="330"/>
      <c r="EZ8" s="330"/>
      <c r="FA8" s="330"/>
      <c r="FB8" s="330"/>
      <c r="FC8" s="330"/>
      <c r="FD8" s="330"/>
      <c r="FE8" s="330"/>
      <c r="FF8" s="330"/>
      <c r="FG8" s="330"/>
      <c r="FH8" s="330"/>
      <c r="FI8" s="330"/>
      <c r="FJ8" s="330"/>
      <c r="FK8" s="330"/>
      <c r="FL8" s="330"/>
      <c r="FM8" s="330"/>
      <c r="FN8" s="330"/>
      <c r="FO8" s="330"/>
      <c r="FP8" s="330"/>
      <c r="FQ8" s="330"/>
      <c r="FR8" s="330"/>
      <c r="FS8" s="330"/>
      <c r="FT8" s="330"/>
      <c r="FU8" s="330"/>
      <c r="FV8" s="330"/>
      <c r="FW8" s="330"/>
      <c r="FX8" s="330"/>
      <c r="FY8" s="330"/>
      <c r="FZ8" s="330"/>
      <c r="GA8" s="330"/>
      <c r="GB8" s="330"/>
      <c r="GC8" s="330"/>
      <c r="GD8" s="330"/>
      <c r="GE8" s="330"/>
      <c r="GF8" s="330"/>
      <c r="GG8" s="330"/>
      <c r="GH8" s="330"/>
      <c r="GI8" s="330"/>
      <c r="GJ8" s="330"/>
      <c r="GK8" s="330"/>
      <c r="GL8" s="330"/>
      <c r="GM8" s="330"/>
      <c r="GN8" s="330"/>
      <c r="GO8" s="330"/>
      <c r="GP8" s="330"/>
      <c r="GQ8" s="330"/>
      <c r="GR8" s="330"/>
      <c r="GS8" s="330"/>
      <c r="GT8" s="330"/>
      <c r="GU8" s="330"/>
      <c r="GV8" s="330"/>
      <c r="GW8" s="330"/>
      <c r="GX8" s="330"/>
      <c r="GY8" s="330"/>
      <c r="GZ8" s="330"/>
      <c r="HA8" s="330"/>
      <c r="HB8" s="330"/>
      <c r="HC8" s="330"/>
      <c r="HD8" s="330"/>
      <c r="HE8" s="330"/>
      <c r="HF8" s="330"/>
      <c r="HG8" s="330"/>
      <c r="HH8" s="330"/>
      <c r="HI8" s="330"/>
      <c r="HJ8" s="330"/>
      <c r="HK8" s="330"/>
      <c r="HL8" s="330"/>
      <c r="HM8" s="330"/>
      <c r="HN8" s="330"/>
      <c r="HO8" s="330"/>
      <c r="HP8" s="330"/>
      <c r="HQ8" s="330"/>
      <c r="HR8" s="330"/>
      <c r="HS8" s="330"/>
      <c r="HT8" s="330"/>
      <c r="HU8" s="330"/>
    </row>
    <row r="9" ht="29.25" customHeight="1" spans="1:229">
      <c r="A9" s="300" t="s">
        <v>3832</v>
      </c>
      <c r="B9" s="297">
        <v>41</v>
      </c>
      <c r="C9" s="297">
        <v>41</v>
      </c>
      <c r="D9" s="297">
        <v>40</v>
      </c>
      <c r="E9" s="297">
        <v>40</v>
      </c>
      <c r="F9" s="297">
        <v>40</v>
      </c>
      <c r="G9" s="297">
        <v>40</v>
      </c>
      <c r="H9" s="297">
        <v>40</v>
      </c>
      <c r="I9" s="326"/>
      <c r="J9" s="326"/>
      <c r="K9" s="326"/>
      <c r="L9" s="326"/>
      <c r="M9" s="151"/>
      <c r="N9" s="325"/>
      <c r="O9" s="325"/>
      <c r="P9" s="325"/>
      <c r="Q9" s="325"/>
      <c r="R9" s="325"/>
      <c r="S9" s="325"/>
      <c r="T9" s="325"/>
      <c r="U9" s="325"/>
      <c r="V9" s="325"/>
      <c r="W9" s="325"/>
      <c r="X9" s="325"/>
      <c r="Y9" s="325"/>
      <c r="Z9" s="325"/>
      <c r="AA9" s="325"/>
      <c r="AB9" s="325"/>
      <c r="AC9" s="325"/>
      <c r="AD9" s="325"/>
      <c r="AE9" s="325"/>
      <c r="AF9" s="325"/>
      <c r="AG9" s="325"/>
      <c r="AH9" s="325"/>
      <c r="AI9" s="325"/>
      <c r="AJ9" s="325"/>
      <c r="AK9" s="325"/>
      <c r="AL9" s="325"/>
      <c r="AM9" s="325"/>
      <c r="AN9" s="325"/>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c r="EW9" s="330"/>
      <c r="EX9" s="330"/>
      <c r="EY9" s="330"/>
      <c r="EZ9" s="330"/>
      <c r="FA9" s="330"/>
      <c r="FB9" s="330"/>
      <c r="FC9" s="330"/>
      <c r="FD9" s="330"/>
      <c r="FE9" s="330"/>
      <c r="FF9" s="330"/>
      <c r="FG9" s="330"/>
      <c r="FH9" s="330"/>
      <c r="FI9" s="330"/>
      <c r="FJ9" s="330"/>
      <c r="FK9" s="330"/>
      <c r="FL9" s="330"/>
      <c r="FM9" s="330"/>
      <c r="FN9" s="330"/>
      <c r="FO9" s="330"/>
      <c r="FP9" s="330"/>
      <c r="FQ9" s="330"/>
      <c r="FR9" s="330"/>
      <c r="FS9" s="330"/>
      <c r="FT9" s="330"/>
      <c r="FU9" s="330"/>
      <c r="FV9" s="330"/>
      <c r="FW9" s="330"/>
      <c r="FX9" s="330"/>
      <c r="FY9" s="330"/>
      <c r="FZ9" s="330"/>
      <c r="GA9" s="330"/>
      <c r="GB9" s="330"/>
      <c r="GC9" s="330"/>
      <c r="GD9" s="330"/>
      <c r="GE9" s="330"/>
      <c r="GF9" s="330"/>
      <c r="GG9" s="330"/>
      <c r="GH9" s="330"/>
      <c r="GI9" s="330"/>
      <c r="GJ9" s="330"/>
      <c r="GK9" s="330"/>
      <c r="GL9" s="330"/>
      <c r="GM9" s="330"/>
      <c r="GN9" s="330"/>
      <c r="GO9" s="330"/>
      <c r="GP9" s="330"/>
      <c r="GQ9" s="330"/>
      <c r="GR9" s="330"/>
      <c r="GS9" s="330"/>
      <c r="GT9" s="330"/>
      <c r="GU9" s="330"/>
      <c r="GV9" s="330"/>
      <c r="GW9" s="330"/>
      <c r="GX9" s="330"/>
      <c r="GY9" s="330"/>
      <c r="GZ9" s="330"/>
      <c r="HA9" s="330"/>
      <c r="HB9" s="330"/>
      <c r="HC9" s="330"/>
      <c r="HD9" s="330"/>
      <c r="HE9" s="330"/>
      <c r="HF9" s="330"/>
      <c r="HG9" s="330"/>
      <c r="HH9" s="330"/>
      <c r="HI9" s="330"/>
      <c r="HJ9" s="330"/>
      <c r="HK9" s="330"/>
      <c r="HL9" s="330"/>
      <c r="HM9" s="330"/>
      <c r="HN9" s="330"/>
      <c r="HO9" s="330"/>
      <c r="HP9" s="330"/>
      <c r="HQ9" s="330"/>
      <c r="HR9" s="330"/>
      <c r="HS9" s="330"/>
      <c r="HT9" s="330"/>
      <c r="HU9" s="330"/>
    </row>
    <row r="10" ht="29.25" customHeight="1" spans="1:229">
      <c r="A10" s="300" t="s">
        <v>3724</v>
      </c>
      <c r="B10" s="297">
        <v>43</v>
      </c>
      <c r="C10" s="297">
        <v>43</v>
      </c>
      <c r="D10" s="297">
        <v>42</v>
      </c>
      <c r="E10" s="297">
        <v>42</v>
      </c>
      <c r="F10" s="297">
        <v>42</v>
      </c>
      <c r="G10" s="297">
        <v>42</v>
      </c>
      <c r="H10" s="297">
        <v>42</v>
      </c>
      <c r="I10" s="326"/>
      <c r="J10" s="326"/>
      <c r="K10" s="326"/>
      <c r="L10" s="326"/>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row>
    <row r="11" ht="27" customHeight="1" spans="1:229">
      <c r="A11" s="299" t="s">
        <v>3833</v>
      </c>
      <c r="B11" s="297">
        <v>41</v>
      </c>
      <c r="C11" s="297">
        <v>41</v>
      </c>
      <c r="D11" s="297">
        <v>40</v>
      </c>
      <c r="E11" s="297">
        <v>40</v>
      </c>
      <c r="F11" s="297">
        <v>40</v>
      </c>
      <c r="G11" s="297">
        <v>40</v>
      </c>
      <c r="H11" s="297">
        <v>40</v>
      </c>
      <c r="I11" s="326"/>
      <c r="J11" s="326"/>
      <c r="K11" s="326"/>
      <c r="L11" s="327"/>
      <c r="M11" s="151"/>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row>
    <row r="12" ht="24" customHeight="1" spans="1:229">
      <c r="A12" s="299" t="s">
        <v>3834</v>
      </c>
      <c r="B12" s="297">
        <v>41</v>
      </c>
      <c r="C12" s="297">
        <v>41</v>
      </c>
      <c r="D12" s="297">
        <v>40</v>
      </c>
      <c r="E12" s="297">
        <v>40</v>
      </c>
      <c r="F12" s="297">
        <v>40</v>
      </c>
      <c r="G12" s="297">
        <v>40</v>
      </c>
      <c r="H12" s="297">
        <v>40</v>
      </c>
      <c r="I12" s="326"/>
      <c r="J12" s="326"/>
      <c r="K12" s="326"/>
      <c r="L12" s="326"/>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row>
    <row r="13" spans="1:229">
      <c r="A13" s="301" t="s">
        <v>3835</v>
      </c>
      <c r="B13" s="301"/>
      <c r="C13" s="301"/>
      <c r="D13" s="301"/>
      <c r="E13" s="301"/>
      <c r="F13" s="301"/>
      <c r="G13" s="301"/>
      <c r="H13" s="301"/>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c r="GK13" s="331"/>
      <c r="GL13" s="331"/>
      <c r="GM13" s="331"/>
      <c r="GN13" s="331"/>
      <c r="GO13" s="331"/>
      <c r="GP13" s="331"/>
      <c r="GQ13" s="331"/>
      <c r="GR13" s="331"/>
      <c r="GS13" s="331"/>
      <c r="GT13" s="331"/>
      <c r="GU13" s="331"/>
      <c r="GV13" s="331"/>
      <c r="GW13" s="331"/>
      <c r="GX13" s="331"/>
      <c r="GY13" s="331"/>
      <c r="GZ13" s="331"/>
      <c r="HA13" s="331"/>
      <c r="HB13" s="331"/>
      <c r="HC13" s="331"/>
      <c r="HD13" s="331"/>
      <c r="HE13" s="331"/>
      <c r="HF13" s="331"/>
      <c r="HG13" s="331"/>
      <c r="HH13" s="331"/>
      <c r="HI13" s="331"/>
      <c r="HJ13" s="331"/>
      <c r="HK13" s="331"/>
      <c r="HL13" s="331"/>
      <c r="HM13" s="331"/>
      <c r="HN13" s="331"/>
      <c r="HO13" s="331"/>
      <c r="HP13" s="331"/>
      <c r="HQ13" s="331"/>
      <c r="HR13" s="331"/>
      <c r="HS13" s="331"/>
      <c r="HT13" s="331"/>
      <c r="HU13" s="331"/>
    </row>
    <row r="14" ht="31.5" customHeight="1" spans="1:229">
      <c r="A14" s="302" t="s">
        <v>3836</v>
      </c>
      <c r="B14" s="302"/>
      <c r="C14" s="302"/>
      <c r="D14" s="302"/>
      <c r="E14" s="302"/>
      <c r="F14" s="302"/>
      <c r="G14" s="302"/>
      <c r="H14" s="302"/>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c r="GK14" s="331"/>
      <c r="GL14" s="331"/>
      <c r="GM14" s="331"/>
      <c r="GN14" s="331"/>
      <c r="GO14" s="331"/>
      <c r="GP14" s="331"/>
      <c r="GQ14" s="331"/>
      <c r="GR14" s="331"/>
      <c r="GS14" s="331"/>
      <c r="GT14" s="331"/>
      <c r="GU14" s="331"/>
      <c r="GV14" s="331"/>
      <c r="GW14" s="331"/>
      <c r="GX14" s="331"/>
      <c r="GY14" s="331"/>
      <c r="GZ14" s="331"/>
      <c r="HA14" s="331"/>
      <c r="HB14" s="331"/>
      <c r="HC14" s="331"/>
      <c r="HD14" s="331"/>
      <c r="HE14" s="331"/>
      <c r="HF14" s="331"/>
      <c r="HG14" s="331"/>
      <c r="HH14" s="331"/>
      <c r="HI14" s="331"/>
      <c r="HJ14" s="331"/>
      <c r="HK14" s="331"/>
      <c r="HL14" s="331"/>
      <c r="HM14" s="331"/>
      <c r="HN14" s="331"/>
      <c r="HO14" s="331"/>
      <c r="HP14" s="331"/>
      <c r="HQ14" s="331"/>
      <c r="HR14" s="331"/>
      <c r="HS14" s="331"/>
      <c r="HT14" s="331"/>
      <c r="HU14" s="331"/>
    </row>
    <row r="15" spans="1:229">
      <c r="A15" s="303" t="s">
        <v>3837</v>
      </c>
      <c r="B15" s="303"/>
      <c r="C15" s="303"/>
      <c r="D15" s="303"/>
      <c r="E15" s="303"/>
      <c r="F15" s="303"/>
      <c r="G15" s="303"/>
      <c r="H15" s="303"/>
      <c r="I15" s="328"/>
      <c r="J15" s="324"/>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c r="GK15" s="331"/>
      <c r="GL15" s="331"/>
      <c r="GM15" s="331"/>
      <c r="GN15" s="331"/>
      <c r="GO15" s="331"/>
      <c r="GP15" s="331"/>
      <c r="GQ15" s="331"/>
      <c r="GR15" s="331"/>
      <c r="GS15" s="331"/>
      <c r="GT15" s="331"/>
      <c r="GU15" s="331"/>
      <c r="GV15" s="331"/>
      <c r="GW15" s="331"/>
      <c r="GX15" s="331"/>
      <c r="GY15" s="331"/>
      <c r="GZ15" s="331"/>
      <c r="HA15" s="331"/>
      <c r="HB15" s="331"/>
      <c r="HC15" s="331"/>
      <c r="HD15" s="331"/>
      <c r="HE15" s="331"/>
      <c r="HF15" s="331"/>
      <c r="HG15" s="331"/>
      <c r="HH15" s="331"/>
      <c r="HI15" s="331"/>
      <c r="HJ15" s="331"/>
      <c r="HK15" s="331"/>
      <c r="HL15" s="331"/>
      <c r="HM15" s="331"/>
      <c r="HN15" s="331"/>
      <c r="HO15" s="331"/>
      <c r="HP15" s="331"/>
      <c r="HQ15" s="331"/>
      <c r="HR15" s="331"/>
      <c r="HS15" s="331"/>
      <c r="HT15" s="331"/>
      <c r="HU15" s="331"/>
    </row>
    <row r="16" ht="18.75" spans="1:229">
      <c r="A16" s="303" t="s">
        <v>3814</v>
      </c>
      <c r="B16" s="304"/>
      <c r="C16" s="304"/>
      <c r="D16" s="305"/>
      <c r="E16" s="305"/>
      <c r="F16" s="305"/>
      <c r="G16" s="305"/>
      <c r="H16" s="305"/>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c r="GK16" s="331"/>
      <c r="GL16" s="331"/>
      <c r="GM16" s="331"/>
      <c r="GN16" s="331"/>
      <c r="GO16" s="331"/>
      <c r="GP16" s="331"/>
      <c r="GQ16" s="331"/>
      <c r="GR16" s="331"/>
      <c r="GS16" s="331"/>
      <c r="GT16" s="331"/>
      <c r="GU16" s="331"/>
      <c r="GV16" s="331"/>
      <c r="GW16" s="331"/>
      <c r="GX16" s="331"/>
      <c r="GY16" s="331"/>
      <c r="GZ16" s="331"/>
      <c r="HA16" s="331"/>
      <c r="HB16" s="331"/>
      <c r="HC16" s="331"/>
      <c r="HD16" s="331"/>
      <c r="HE16" s="331"/>
      <c r="HF16" s="331"/>
      <c r="HG16" s="331"/>
      <c r="HH16" s="331"/>
      <c r="HI16" s="331"/>
      <c r="HJ16" s="331"/>
      <c r="HK16" s="331"/>
      <c r="HL16" s="331"/>
      <c r="HM16" s="331"/>
      <c r="HN16" s="331"/>
      <c r="HO16" s="331"/>
      <c r="HP16" s="331"/>
      <c r="HQ16" s="331"/>
      <c r="HR16" s="331"/>
      <c r="HS16" s="331"/>
      <c r="HT16" s="331"/>
      <c r="HU16" s="331"/>
    </row>
    <row r="17" ht="18.75" spans="1:229">
      <c r="A17" s="306" t="s">
        <v>3838</v>
      </c>
      <c r="B17" s="306"/>
      <c r="C17" s="306"/>
      <c r="D17" s="307"/>
      <c r="E17" s="307"/>
      <c r="F17" s="307"/>
      <c r="G17" s="307"/>
      <c r="H17" s="307"/>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c r="GK17" s="331"/>
      <c r="GL17" s="331"/>
      <c r="GM17" s="331"/>
      <c r="GN17" s="331"/>
      <c r="GO17" s="331"/>
      <c r="GP17" s="331"/>
      <c r="GQ17" s="331"/>
      <c r="GR17" s="331"/>
      <c r="GS17" s="331"/>
      <c r="GT17" s="331"/>
      <c r="GU17" s="331"/>
      <c r="GV17" s="331"/>
      <c r="GW17" s="331"/>
      <c r="GX17" s="331"/>
      <c r="GY17" s="331"/>
      <c r="GZ17" s="331"/>
      <c r="HA17" s="331"/>
      <c r="HB17" s="331"/>
      <c r="HC17" s="331"/>
      <c r="HD17" s="331"/>
      <c r="HE17" s="331"/>
      <c r="HF17" s="331"/>
      <c r="HG17" s="331"/>
      <c r="HH17" s="331"/>
      <c r="HI17" s="331"/>
      <c r="HJ17" s="331"/>
      <c r="HK17" s="331"/>
      <c r="HL17" s="331"/>
      <c r="HM17" s="331"/>
      <c r="HN17" s="331"/>
      <c r="HO17" s="331"/>
      <c r="HP17" s="331"/>
      <c r="HQ17" s="331"/>
      <c r="HR17" s="331"/>
      <c r="HS17" s="331"/>
      <c r="HT17" s="331"/>
      <c r="HU17" s="331"/>
    </row>
    <row r="18" spans="1:229">
      <c r="A18" s="308" t="s">
        <v>3816</v>
      </c>
      <c r="B18" s="308"/>
      <c r="C18" s="308"/>
      <c r="D18" s="308"/>
      <c r="E18" s="309"/>
      <c r="F18" s="309"/>
      <c r="G18" s="309"/>
      <c r="H18" s="310"/>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c r="GK18" s="331"/>
      <c r="GL18" s="331"/>
      <c r="GM18" s="331"/>
      <c r="GN18" s="331"/>
      <c r="GO18" s="331"/>
      <c r="GP18" s="331"/>
      <c r="GQ18" s="331"/>
      <c r="GR18" s="331"/>
      <c r="GS18" s="331"/>
      <c r="GT18" s="331"/>
      <c r="GU18" s="331"/>
      <c r="GV18" s="331"/>
      <c r="GW18" s="331"/>
      <c r="GX18" s="331"/>
      <c r="GY18" s="331"/>
      <c r="GZ18" s="331"/>
      <c r="HA18" s="331"/>
      <c r="HB18" s="331"/>
      <c r="HC18" s="331"/>
      <c r="HD18" s="331"/>
      <c r="HE18" s="331"/>
      <c r="HF18" s="331"/>
      <c r="HG18" s="331"/>
      <c r="HH18" s="331"/>
      <c r="HI18" s="331"/>
      <c r="HJ18" s="331"/>
      <c r="HK18" s="331"/>
      <c r="HL18" s="331"/>
      <c r="HM18" s="331"/>
      <c r="HN18" s="331"/>
      <c r="HO18" s="331"/>
      <c r="HP18" s="331"/>
      <c r="HQ18" s="331"/>
      <c r="HR18" s="331"/>
      <c r="HS18" s="331"/>
      <c r="HT18" s="331"/>
      <c r="HU18" s="331"/>
    </row>
    <row r="19" spans="1:229">
      <c r="A19" s="311" t="s">
        <v>3839</v>
      </c>
      <c r="B19" s="311"/>
      <c r="C19" s="311"/>
      <c r="D19" s="309"/>
      <c r="E19" s="309"/>
      <c r="F19" s="309"/>
      <c r="G19" s="309"/>
      <c r="H19" s="310"/>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c r="GK19" s="331"/>
      <c r="GL19" s="331"/>
      <c r="GM19" s="331"/>
      <c r="GN19" s="331"/>
      <c r="GO19" s="331"/>
      <c r="GP19" s="331"/>
      <c r="GQ19" s="331"/>
      <c r="GR19" s="331"/>
      <c r="GS19" s="331"/>
      <c r="GT19" s="331"/>
      <c r="GU19" s="331"/>
      <c r="GV19" s="331"/>
      <c r="GW19" s="331"/>
      <c r="GX19" s="331"/>
      <c r="GY19" s="331"/>
      <c r="GZ19" s="331"/>
      <c r="HA19" s="331"/>
      <c r="HB19" s="331"/>
      <c r="HC19" s="331"/>
      <c r="HD19" s="331"/>
      <c r="HE19" s="331"/>
      <c r="HF19" s="331"/>
      <c r="HG19" s="331"/>
      <c r="HH19" s="331"/>
      <c r="HI19" s="331"/>
      <c r="HJ19" s="331"/>
      <c r="HK19" s="331"/>
      <c r="HL19" s="331"/>
      <c r="HM19" s="331"/>
      <c r="HN19" s="331"/>
      <c r="HO19" s="331"/>
      <c r="HP19" s="331"/>
      <c r="HQ19" s="331"/>
      <c r="HR19" s="331"/>
      <c r="HS19" s="331"/>
      <c r="HT19" s="331"/>
      <c r="HU19" s="331"/>
    </row>
    <row r="20" spans="1:229">
      <c r="A20" s="312" t="s">
        <v>3840</v>
      </c>
      <c r="B20" s="313"/>
      <c r="C20" s="313"/>
      <c r="D20" s="313"/>
      <c r="E20" s="313"/>
      <c r="F20" s="313"/>
      <c r="G20" s="313"/>
      <c r="H20" s="313"/>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c r="GK20" s="331"/>
      <c r="GL20" s="331"/>
      <c r="GM20" s="331"/>
      <c r="GN20" s="331"/>
      <c r="GO20" s="331"/>
      <c r="GP20" s="331"/>
      <c r="GQ20" s="331"/>
      <c r="GR20" s="331"/>
      <c r="GS20" s="331"/>
      <c r="GT20" s="331"/>
      <c r="GU20" s="331"/>
      <c r="GV20" s="331"/>
      <c r="GW20" s="331"/>
      <c r="GX20" s="331"/>
      <c r="GY20" s="331"/>
      <c r="GZ20" s="331"/>
      <c r="HA20" s="331"/>
      <c r="HB20" s="331"/>
      <c r="HC20" s="331"/>
      <c r="HD20" s="331"/>
      <c r="HE20" s="331"/>
      <c r="HF20" s="331"/>
      <c r="HG20" s="331"/>
      <c r="HH20" s="331"/>
      <c r="HI20" s="331"/>
      <c r="HJ20" s="331"/>
      <c r="HK20" s="331"/>
      <c r="HL20" s="331"/>
      <c r="HM20" s="331"/>
      <c r="HN20" s="331"/>
      <c r="HO20" s="331"/>
      <c r="HP20" s="331"/>
      <c r="HQ20" s="331"/>
      <c r="HR20" s="331"/>
      <c r="HS20" s="331"/>
      <c r="HT20" s="331"/>
      <c r="HU20" s="331"/>
    </row>
    <row r="21" ht="18.75" spans="1:229">
      <c r="A21" s="314" t="s">
        <v>3841</v>
      </c>
      <c r="B21" s="314"/>
      <c r="C21" s="314"/>
      <c r="D21" s="314"/>
      <c r="E21" s="314"/>
      <c r="F21" s="314"/>
      <c r="G21" s="314"/>
      <c r="H21" s="315"/>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c r="GK21" s="331"/>
      <c r="GL21" s="331"/>
      <c r="GM21" s="331"/>
      <c r="GN21" s="331"/>
      <c r="GO21" s="331"/>
      <c r="GP21" s="331"/>
      <c r="GQ21" s="331"/>
      <c r="GR21" s="331"/>
      <c r="GS21" s="331"/>
      <c r="GT21" s="331"/>
      <c r="GU21" s="331"/>
      <c r="GV21" s="331"/>
      <c r="GW21" s="331"/>
      <c r="GX21" s="331"/>
      <c r="GY21" s="331"/>
      <c r="GZ21" s="331"/>
      <c r="HA21" s="331"/>
      <c r="HB21" s="331"/>
      <c r="HC21" s="331"/>
      <c r="HD21" s="331"/>
      <c r="HE21" s="331"/>
      <c r="HF21" s="331"/>
      <c r="HG21" s="331"/>
      <c r="HH21" s="331"/>
      <c r="HI21" s="331"/>
      <c r="HJ21" s="331"/>
      <c r="HK21" s="331"/>
      <c r="HL21" s="331"/>
      <c r="HM21" s="331"/>
      <c r="HN21" s="331"/>
      <c r="HO21" s="331"/>
      <c r="HP21" s="331"/>
      <c r="HQ21" s="331"/>
      <c r="HR21" s="331"/>
      <c r="HS21" s="331"/>
      <c r="HT21" s="331"/>
      <c r="HU21" s="331"/>
    </row>
    <row r="22" spans="1:229">
      <c r="A22" s="309" t="s">
        <v>3820</v>
      </c>
      <c r="B22" s="309"/>
      <c r="C22" s="309"/>
      <c r="D22" s="309"/>
      <c r="E22" s="309"/>
      <c r="F22" s="309"/>
      <c r="G22" s="309"/>
      <c r="H22" s="310"/>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c r="GK22" s="331"/>
      <c r="GL22" s="331"/>
      <c r="GM22" s="331"/>
      <c r="GN22" s="331"/>
      <c r="GO22" s="331"/>
      <c r="GP22" s="331"/>
      <c r="GQ22" s="331"/>
      <c r="GR22" s="331"/>
      <c r="GS22" s="331"/>
      <c r="GT22" s="331"/>
      <c r="GU22" s="331"/>
      <c r="GV22" s="331"/>
      <c r="GW22" s="331"/>
      <c r="GX22" s="331"/>
      <c r="GY22" s="331"/>
      <c r="GZ22" s="331"/>
      <c r="HA22" s="331"/>
      <c r="HB22" s="331"/>
      <c r="HC22" s="331"/>
      <c r="HD22" s="331"/>
      <c r="HE22" s="331"/>
      <c r="HF22" s="331"/>
      <c r="HG22" s="331"/>
      <c r="HH22" s="331"/>
      <c r="HI22" s="331"/>
      <c r="HJ22" s="331"/>
      <c r="HK22" s="331"/>
      <c r="HL22" s="331"/>
      <c r="HM22" s="331"/>
      <c r="HN22" s="331"/>
      <c r="HO22" s="331"/>
      <c r="HP22" s="331"/>
      <c r="HQ22" s="331"/>
      <c r="HR22" s="331"/>
      <c r="HS22" s="331"/>
      <c r="HT22" s="331"/>
      <c r="HU22" s="331"/>
    </row>
    <row r="23" spans="1:229">
      <c r="A23" s="312" t="s">
        <v>3842</v>
      </c>
      <c r="B23" s="309"/>
      <c r="C23" s="309"/>
      <c r="D23" s="309"/>
      <c r="E23" s="309"/>
      <c r="F23" s="309"/>
      <c r="G23" s="309"/>
      <c r="H23" s="310"/>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c r="GK23" s="331"/>
      <c r="GL23" s="331"/>
      <c r="GM23" s="331"/>
      <c r="GN23" s="331"/>
      <c r="GO23" s="331"/>
      <c r="GP23" s="331"/>
      <c r="GQ23" s="331"/>
      <c r="GR23" s="331"/>
      <c r="GS23" s="331"/>
      <c r="GT23" s="331"/>
      <c r="GU23" s="331"/>
      <c r="GV23" s="331"/>
      <c r="GW23" s="331"/>
      <c r="GX23" s="331"/>
      <c r="GY23" s="331"/>
      <c r="GZ23" s="331"/>
      <c r="HA23" s="331"/>
      <c r="HB23" s="331"/>
      <c r="HC23" s="331"/>
      <c r="HD23" s="331"/>
      <c r="HE23" s="331"/>
      <c r="HF23" s="331"/>
      <c r="HG23" s="331"/>
      <c r="HH23" s="331"/>
      <c r="HI23" s="331"/>
      <c r="HJ23" s="331"/>
      <c r="HK23" s="331"/>
      <c r="HL23" s="331"/>
      <c r="HM23" s="331"/>
      <c r="HN23" s="331"/>
      <c r="HO23" s="331"/>
      <c r="HP23" s="331"/>
      <c r="HQ23" s="331"/>
      <c r="HR23" s="331"/>
      <c r="HS23" s="331"/>
      <c r="HT23" s="331"/>
      <c r="HU23" s="331"/>
    </row>
    <row r="24" spans="1:229">
      <c r="A24" s="316" t="s">
        <v>3822</v>
      </c>
      <c r="B24" s="316"/>
      <c r="C24" s="316"/>
      <c r="D24" s="316"/>
      <c r="E24" s="316"/>
      <c r="F24" s="316"/>
      <c r="G24" s="316"/>
      <c r="H24" s="316"/>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c r="FB24" s="331"/>
      <c r="FC24" s="331"/>
      <c r="FD24" s="331"/>
      <c r="FE24" s="331"/>
      <c r="FF24" s="331"/>
      <c r="FG24" s="331"/>
      <c r="FH24" s="331"/>
      <c r="FI24" s="331"/>
      <c r="FJ24" s="331"/>
      <c r="FK24" s="331"/>
      <c r="FL24" s="331"/>
      <c r="FM24" s="331"/>
      <c r="FN24" s="331"/>
      <c r="FO24" s="331"/>
      <c r="FP24" s="331"/>
      <c r="FQ24" s="331"/>
      <c r="FR24" s="331"/>
      <c r="FS24" s="331"/>
      <c r="FT24" s="331"/>
      <c r="FU24" s="331"/>
      <c r="FV24" s="331"/>
      <c r="FW24" s="331"/>
      <c r="FX24" s="331"/>
      <c r="FY24" s="331"/>
      <c r="FZ24" s="331"/>
      <c r="GA24" s="331"/>
      <c r="GB24" s="331"/>
      <c r="GC24" s="331"/>
      <c r="GD24" s="331"/>
      <c r="GE24" s="331"/>
      <c r="GF24" s="331"/>
      <c r="GG24" s="331"/>
      <c r="GH24" s="331"/>
      <c r="GI24" s="331"/>
      <c r="GJ24" s="331"/>
      <c r="GK24" s="331"/>
      <c r="GL24" s="331"/>
      <c r="GM24" s="331"/>
      <c r="GN24" s="331"/>
      <c r="GO24" s="331"/>
      <c r="GP24" s="331"/>
      <c r="GQ24" s="331"/>
      <c r="GR24" s="331"/>
      <c r="GS24" s="331"/>
      <c r="GT24" s="331"/>
      <c r="GU24" s="331"/>
      <c r="GV24" s="331"/>
      <c r="GW24" s="331"/>
      <c r="GX24" s="331"/>
      <c r="GY24" s="331"/>
      <c r="GZ24" s="331"/>
      <c r="HA24" s="331"/>
      <c r="HB24" s="331"/>
      <c r="HC24" s="331"/>
      <c r="HD24" s="331"/>
      <c r="HE24" s="331"/>
      <c r="HF24" s="331"/>
      <c r="HG24" s="331"/>
      <c r="HH24" s="331"/>
      <c r="HI24" s="331"/>
      <c r="HJ24" s="331"/>
      <c r="HK24" s="331"/>
      <c r="HL24" s="331"/>
      <c r="HM24" s="331"/>
      <c r="HN24" s="331"/>
      <c r="HO24" s="331"/>
      <c r="HP24" s="331"/>
      <c r="HQ24" s="331"/>
      <c r="HR24" s="331"/>
      <c r="HS24" s="331"/>
      <c r="HT24" s="331"/>
      <c r="HU24" s="331"/>
    </row>
    <row r="25" spans="1:229">
      <c r="A25" s="317" t="s">
        <v>3843</v>
      </c>
      <c r="B25" s="317"/>
      <c r="C25" s="317"/>
      <c r="D25" s="317"/>
      <c r="E25" s="317"/>
      <c r="F25" s="317"/>
      <c r="G25" s="317"/>
      <c r="H25" s="317"/>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c r="FB25" s="331"/>
      <c r="FC25" s="331"/>
      <c r="FD25" s="331"/>
      <c r="FE25" s="331"/>
      <c r="FF25" s="331"/>
      <c r="FG25" s="331"/>
      <c r="FH25" s="331"/>
      <c r="FI25" s="331"/>
      <c r="FJ25" s="331"/>
      <c r="FK25" s="331"/>
      <c r="FL25" s="331"/>
      <c r="FM25" s="331"/>
      <c r="FN25" s="331"/>
      <c r="FO25" s="331"/>
      <c r="FP25" s="331"/>
      <c r="FQ25" s="331"/>
      <c r="FR25" s="331"/>
      <c r="FS25" s="331"/>
      <c r="FT25" s="331"/>
      <c r="FU25" s="331"/>
      <c r="FV25" s="331"/>
      <c r="FW25" s="331"/>
      <c r="FX25" s="331"/>
      <c r="FY25" s="331"/>
      <c r="FZ25" s="331"/>
      <c r="GA25" s="331"/>
      <c r="GB25" s="331"/>
      <c r="GC25" s="331"/>
      <c r="GD25" s="331"/>
      <c r="GE25" s="331"/>
      <c r="GF25" s="331"/>
      <c r="GG25" s="331"/>
      <c r="GH25" s="331"/>
      <c r="GI25" s="331"/>
      <c r="GJ25" s="331"/>
      <c r="GK25" s="331"/>
      <c r="GL25" s="331"/>
      <c r="GM25" s="331"/>
      <c r="GN25" s="331"/>
      <c r="GO25" s="331"/>
      <c r="GP25" s="331"/>
      <c r="GQ25" s="331"/>
      <c r="GR25" s="331"/>
      <c r="GS25" s="331"/>
      <c r="GT25" s="331"/>
      <c r="GU25" s="331"/>
      <c r="GV25" s="331"/>
      <c r="GW25" s="331"/>
      <c r="GX25" s="331"/>
      <c r="GY25" s="331"/>
      <c r="GZ25" s="331"/>
      <c r="HA25" s="331"/>
      <c r="HB25" s="331"/>
      <c r="HC25" s="331"/>
      <c r="HD25" s="331"/>
      <c r="HE25" s="331"/>
      <c r="HF25" s="331"/>
      <c r="HG25" s="331"/>
      <c r="HH25" s="331"/>
      <c r="HI25" s="331"/>
      <c r="HJ25" s="331"/>
      <c r="HK25" s="331"/>
      <c r="HL25" s="331"/>
      <c r="HM25" s="331"/>
      <c r="HN25" s="331"/>
      <c r="HO25" s="331"/>
      <c r="HP25" s="331"/>
      <c r="HQ25" s="331"/>
      <c r="HR25" s="331"/>
      <c r="HS25" s="331"/>
      <c r="HT25" s="331"/>
      <c r="HU25" s="331"/>
    </row>
    <row r="26" spans="1:229">
      <c r="A26" s="318" t="s">
        <v>3844</v>
      </c>
      <c r="B26" s="318"/>
      <c r="C26" s="318"/>
      <c r="D26" s="319"/>
      <c r="E26" s="319"/>
      <c r="F26" s="319"/>
      <c r="G26" s="319"/>
      <c r="H26" s="319"/>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31"/>
      <c r="AP26" s="331"/>
      <c r="AQ26" s="331"/>
      <c r="AR26" s="331"/>
      <c r="AS26" s="331"/>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c r="FJ26" s="331"/>
      <c r="FK26" s="331"/>
      <c r="FL26" s="331"/>
      <c r="FM26" s="331"/>
      <c r="FN26" s="331"/>
      <c r="FO26" s="331"/>
      <c r="FP26" s="331"/>
      <c r="FQ26" s="331"/>
      <c r="FR26" s="331"/>
      <c r="FS26" s="331"/>
      <c r="FT26" s="331"/>
      <c r="FU26" s="331"/>
      <c r="FV26" s="331"/>
      <c r="FW26" s="331"/>
      <c r="FX26" s="331"/>
      <c r="FY26" s="331"/>
      <c r="FZ26" s="331"/>
      <c r="GA26" s="331"/>
      <c r="GB26" s="331"/>
      <c r="GC26" s="331"/>
      <c r="GD26" s="331"/>
      <c r="GE26" s="331"/>
      <c r="GF26" s="331"/>
      <c r="GG26" s="331"/>
      <c r="GH26" s="331"/>
      <c r="GI26" s="331"/>
      <c r="GJ26" s="331"/>
      <c r="GK26" s="331"/>
      <c r="GL26" s="331"/>
      <c r="GM26" s="331"/>
      <c r="GN26" s="331"/>
      <c r="GO26" s="331"/>
      <c r="GP26" s="331"/>
      <c r="GQ26" s="331"/>
      <c r="GR26" s="331"/>
      <c r="GS26" s="331"/>
      <c r="GT26" s="331"/>
      <c r="GU26" s="331"/>
      <c r="GV26" s="331"/>
      <c r="GW26" s="331"/>
      <c r="GX26" s="331"/>
      <c r="GY26" s="331"/>
      <c r="GZ26" s="331"/>
      <c r="HA26" s="331"/>
      <c r="HB26" s="331"/>
      <c r="HC26" s="331"/>
      <c r="HD26" s="331"/>
      <c r="HE26" s="331"/>
      <c r="HF26" s="331"/>
      <c r="HG26" s="331"/>
      <c r="HH26" s="331"/>
      <c r="HI26" s="331"/>
      <c r="HJ26" s="331"/>
      <c r="HK26" s="331"/>
      <c r="HL26" s="331"/>
      <c r="HM26" s="331"/>
      <c r="HN26" s="331"/>
      <c r="HO26" s="331"/>
      <c r="HP26" s="331"/>
      <c r="HQ26" s="331"/>
      <c r="HR26" s="331"/>
      <c r="HS26" s="331"/>
      <c r="HT26" s="331"/>
      <c r="HU26" s="331"/>
    </row>
    <row r="27" spans="1:229">
      <c r="A27" s="318" t="s">
        <v>3825</v>
      </c>
      <c r="B27" s="318"/>
      <c r="C27" s="318"/>
      <c r="D27" s="319"/>
      <c r="E27" s="319"/>
      <c r="F27" s="319"/>
      <c r="G27" s="319"/>
      <c r="H27" s="319"/>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1"/>
      <c r="BR27" s="331"/>
      <c r="BS27" s="331"/>
      <c r="BT27" s="331"/>
      <c r="BU27" s="331"/>
      <c r="BV27" s="331"/>
      <c r="BW27" s="331"/>
      <c r="BX27" s="331"/>
      <c r="BY27" s="331"/>
      <c r="BZ27" s="331"/>
      <c r="CA27" s="331"/>
      <c r="CB27" s="331"/>
      <c r="CC27" s="331"/>
      <c r="CD27" s="331"/>
      <c r="CE27" s="331"/>
      <c r="CF27" s="331"/>
      <c r="CG27" s="331"/>
      <c r="CH27" s="331"/>
      <c r="CI27" s="331"/>
      <c r="CJ27" s="331"/>
      <c r="CK27" s="331"/>
      <c r="CL27" s="331"/>
      <c r="CM27" s="331"/>
      <c r="CN27" s="331"/>
      <c r="CO27" s="331"/>
      <c r="CP27" s="331"/>
      <c r="CQ27" s="331"/>
      <c r="CR27" s="331"/>
      <c r="CS27" s="331"/>
      <c r="CT27" s="331"/>
      <c r="CU27" s="331"/>
      <c r="CV27" s="331"/>
      <c r="CW27" s="331"/>
      <c r="CX27" s="331"/>
      <c r="CY27" s="331"/>
      <c r="CZ27" s="331"/>
      <c r="DA27" s="331"/>
      <c r="DB27" s="331"/>
      <c r="DC27" s="331"/>
      <c r="DD27" s="331"/>
      <c r="DE27" s="331"/>
      <c r="DF27" s="331"/>
      <c r="DG27" s="331"/>
      <c r="DH27" s="331"/>
      <c r="DI27" s="331"/>
      <c r="DJ27" s="331"/>
      <c r="DK27" s="331"/>
      <c r="DL27" s="331"/>
      <c r="DM27" s="331"/>
      <c r="DN27" s="331"/>
      <c r="DO27" s="331"/>
      <c r="DP27" s="331"/>
      <c r="DQ27" s="331"/>
      <c r="DR27" s="331"/>
      <c r="DS27" s="331"/>
      <c r="DT27" s="331"/>
      <c r="DU27" s="331"/>
      <c r="DV27" s="331"/>
      <c r="DW27" s="331"/>
      <c r="DX27" s="331"/>
      <c r="DY27" s="331"/>
      <c r="DZ27" s="331"/>
      <c r="EA27" s="331"/>
      <c r="EB27" s="331"/>
      <c r="EC27" s="331"/>
      <c r="ED27" s="331"/>
      <c r="EE27" s="331"/>
      <c r="EF27" s="331"/>
      <c r="EG27" s="331"/>
      <c r="EH27" s="331"/>
      <c r="EI27" s="331"/>
      <c r="EJ27" s="331"/>
      <c r="EK27" s="331"/>
      <c r="EL27" s="331"/>
      <c r="EM27" s="331"/>
      <c r="EN27" s="331"/>
      <c r="EO27" s="331"/>
      <c r="EP27" s="331"/>
      <c r="EQ27" s="331"/>
      <c r="ER27" s="331"/>
      <c r="ES27" s="331"/>
      <c r="ET27" s="331"/>
      <c r="EU27" s="331"/>
      <c r="EV27" s="331"/>
      <c r="EW27" s="331"/>
      <c r="EX27" s="331"/>
      <c r="EY27" s="331"/>
      <c r="EZ27" s="331"/>
      <c r="FA27" s="331"/>
      <c r="FB27" s="331"/>
      <c r="FC27" s="331"/>
      <c r="FD27" s="331"/>
      <c r="FE27" s="331"/>
      <c r="FF27" s="331"/>
      <c r="FG27" s="331"/>
      <c r="FH27" s="331"/>
      <c r="FI27" s="331"/>
      <c r="FJ27" s="331"/>
      <c r="FK27" s="331"/>
      <c r="FL27" s="331"/>
      <c r="FM27" s="331"/>
      <c r="FN27" s="331"/>
      <c r="FO27" s="331"/>
      <c r="FP27" s="331"/>
      <c r="FQ27" s="331"/>
      <c r="FR27" s="331"/>
      <c r="FS27" s="331"/>
      <c r="FT27" s="331"/>
      <c r="FU27" s="331"/>
      <c r="FV27" s="331"/>
      <c r="FW27" s="331"/>
      <c r="FX27" s="331"/>
      <c r="FY27" s="331"/>
      <c r="FZ27" s="331"/>
      <c r="GA27" s="331"/>
      <c r="GB27" s="331"/>
      <c r="GC27" s="331"/>
      <c r="GD27" s="331"/>
      <c r="GE27" s="331"/>
      <c r="GF27" s="331"/>
      <c r="GG27" s="331"/>
      <c r="GH27" s="331"/>
      <c r="GI27" s="331"/>
      <c r="GJ27" s="331"/>
      <c r="GK27" s="331"/>
      <c r="GL27" s="331"/>
      <c r="GM27" s="331"/>
      <c r="GN27" s="331"/>
      <c r="GO27" s="331"/>
      <c r="GP27" s="331"/>
      <c r="GQ27" s="331"/>
      <c r="GR27" s="331"/>
      <c r="GS27" s="331"/>
      <c r="GT27" s="331"/>
      <c r="GU27" s="331"/>
      <c r="GV27" s="331"/>
      <c r="GW27" s="331"/>
      <c r="GX27" s="331"/>
      <c r="GY27" s="331"/>
      <c r="GZ27" s="331"/>
      <c r="HA27" s="331"/>
      <c r="HB27" s="331"/>
      <c r="HC27" s="331"/>
      <c r="HD27" s="331"/>
      <c r="HE27" s="331"/>
      <c r="HF27" s="331"/>
      <c r="HG27" s="331"/>
      <c r="HH27" s="331"/>
      <c r="HI27" s="331"/>
      <c r="HJ27" s="331"/>
      <c r="HK27" s="331"/>
      <c r="HL27" s="331"/>
      <c r="HM27" s="331"/>
      <c r="HN27" s="331"/>
      <c r="HO27" s="331"/>
      <c r="HP27" s="331"/>
      <c r="HQ27" s="331"/>
      <c r="HR27" s="331"/>
      <c r="HS27" s="331"/>
      <c r="HT27" s="331"/>
      <c r="HU27" s="331"/>
    </row>
    <row r="28" spans="1:229">
      <c r="A28" s="317" t="s">
        <v>3827</v>
      </c>
      <c r="B28" s="317"/>
      <c r="C28" s="317"/>
      <c r="D28" s="318"/>
      <c r="E28" s="318"/>
      <c r="F28" s="318"/>
      <c r="G28" s="318"/>
      <c r="H28" s="31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31"/>
      <c r="AP28" s="331"/>
      <c r="AQ28" s="331"/>
      <c r="AR28" s="331"/>
      <c r="AS28" s="331"/>
      <c r="AT28" s="331"/>
      <c r="AU28" s="331"/>
      <c r="AV28" s="331"/>
      <c r="AW28" s="331"/>
      <c r="AX28" s="331"/>
      <c r="AY28" s="331"/>
      <c r="AZ28" s="331"/>
      <c r="BA28" s="331"/>
      <c r="BB28" s="331"/>
      <c r="BC28" s="331"/>
      <c r="BD28" s="331"/>
      <c r="BE28" s="331"/>
      <c r="BF28" s="331"/>
      <c r="BG28" s="331"/>
      <c r="BH28" s="331"/>
      <c r="BI28" s="331"/>
      <c r="BJ28" s="331"/>
      <c r="BK28" s="331"/>
      <c r="BL28" s="331"/>
      <c r="BM28" s="331"/>
      <c r="BN28" s="331"/>
      <c r="BO28" s="331"/>
      <c r="BP28" s="331"/>
      <c r="BQ28" s="331"/>
      <c r="BR28" s="331"/>
      <c r="BS28" s="331"/>
      <c r="BT28" s="331"/>
      <c r="BU28" s="331"/>
      <c r="BV28" s="331"/>
      <c r="BW28" s="331"/>
      <c r="BX28" s="331"/>
      <c r="BY28" s="331"/>
      <c r="BZ28" s="331"/>
      <c r="CA28" s="331"/>
      <c r="CB28" s="331"/>
      <c r="CC28" s="331"/>
      <c r="CD28" s="331"/>
      <c r="CE28" s="331"/>
      <c r="CF28" s="331"/>
      <c r="CG28" s="331"/>
      <c r="CH28" s="331"/>
      <c r="CI28" s="331"/>
      <c r="CJ28" s="331"/>
      <c r="CK28" s="331"/>
      <c r="CL28" s="331"/>
      <c r="CM28" s="331"/>
      <c r="CN28" s="331"/>
      <c r="CO28" s="331"/>
      <c r="CP28" s="331"/>
      <c r="CQ28" s="331"/>
      <c r="CR28" s="331"/>
      <c r="CS28" s="331"/>
      <c r="CT28" s="331"/>
      <c r="CU28" s="331"/>
      <c r="CV28" s="331"/>
      <c r="CW28" s="331"/>
      <c r="CX28" s="331"/>
      <c r="CY28" s="331"/>
      <c r="CZ28" s="331"/>
      <c r="DA28" s="331"/>
      <c r="DB28" s="331"/>
      <c r="DC28" s="331"/>
      <c r="DD28" s="331"/>
      <c r="DE28" s="331"/>
      <c r="DF28" s="331"/>
      <c r="DG28" s="331"/>
      <c r="DH28" s="331"/>
      <c r="DI28" s="331"/>
      <c r="DJ28" s="331"/>
      <c r="DK28" s="331"/>
      <c r="DL28" s="331"/>
      <c r="DM28" s="331"/>
      <c r="DN28" s="331"/>
      <c r="DO28" s="331"/>
      <c r="DP28" s="331"/>
      <c r="DQ28" s="331"/>
      <c r="DR28" s="331"/>
      <c r="DS28" s="331"/>
      <c r="DT28" s="331"/>
      <c r="DU28" s="331"/>
      <c r="DV28" s="331"/>
      <c r="DW28" s="331"/>
      <c r="DX28" s="331"/>
      <c r="DY28" s="331"/>
      <c r="DZ28" s="331"/>
      <c r="EA28" s="331"/>
      <c r="EB28" s="331"/>
      <c r="EC28" s="331"/>
      <c r="ED28" s="331"/>
      <c r="EE28" s="331"/>
      <c r="EF28" s="331"/>
      <c r="EG28" s="331"/>
      <c r="EH28" s="331"/>
      <c r="EI28" s="331"/>
      <c r="EJ28" s="331"/>
      <c r="EK28" s="331"/>
      <c r="EL28" s="331"/>
      <c r="EM28" s="331"/>
      <c r="EN28" s="331"/>
      <c r="EO28" s="331"/>
      <c r="EP28" s="331"/>
      <c r="EQ28" s="331"/>
      <c r="ER28" s="331"/>
      <c r="ES28" s="331"/>
      <c r="ET28" s="331"/>
      <c r="EU28" s="331"/>
      <c r="EV28" s="331"/>
      <c r="EW28" s="331"/>
      <c r="EX28" s="331"/>
      <c r="EY28" s="331"/>
      <c r="EZ28" s="331"/>
      <c r="FA28" s="331"/>
      <c r="FB28" s="331"/>
      <c r="FC28" s="331"/>
      <c r="FD28" s="331"/>
      <c r="FE28" s="331"/>
      <c r="FF28" s="331"/>
      <c r="FG28" s="331"/>
      <c r="FH28" s="331"/>
      <c r="FI28" s="331"/>
      <c r="FJ28" s="331"/>
      <c r="FK28" s="331"/>
      <c r="FL28" s="331"/>
      <c r="FM28" s="331"/>
      <c r="FN28" s="331"/>
      <c r="FO28" s="331"/>
      <c r="FP28" s="331"/>
      <c r="FQ28" s="331"/>
      <c r="FR28" s="331"/>
      <c r="FS28" s="331"/>
      <c r="FT28" s="331"/>
      <c r="FU28" s="331"/>
      <c r="FV28" s="331"/>
      <c r="FW28" s="331"/>
      <c r="FX28" s="331"/>
      <c r="FY28" s="331"/>
      <c r="FZ28" s="331"/>
      <c r="GA28" s="331"/>
      <c r="GB28" s="331"/>
      <c r="GC28" s="331"/>
      <c r="GD28" s="331"/>
      <c r="GE28" s="331"/>
      <c r="GF28" s="331"/>
      <c r="GG28" s="331"/>
      <c r="GH28" s="331"/>
      <c r="GI28" s="331"/>
      <c r="GJ28" s="331"/>
      <c r="GK28" s="331"/>
      <c r="GL28" s="331"/>
      <c r="GM28" s="331"/>
      <c r="GN28" s="331"/>
      <c r="GO28" s="331"/>
      <c r="GP28" s="331"/>
      <c r="GQ28" s="331"/>
      <c r="GR28" s="331"/>
      <c r="GS28" s="331"/>
      <c r="GT28" s="331"/>
      <c r="GU28" s="331"/>
      <c r="GV28" s="331"/>
      <c r="GW28" s="331"/>
      <c r="GX28" s="331"/>
      <c r="GY28" s="331"/>
      <c r="GZ28" s="331"/>
      <c r="HA28" s="331"/>
      <c r="HB28" s="331"/>
      <c r="HC28" s="331"/>
      <c r="HD28" s="331"/>
      <c r="HE28" s="331"/>
      <c r="HF28" s="331"/>
      <c r="HG28" s="331"/>
      <c r="HH28" s="331"/>
      <c r="HI28" s="331"/>
      <c r="HJ28" s="331"/>
      <c r="HK28" s="331"/>
      <c r="HL28" s="331"/>
      <c r="HM28" s="331"/>
      <c r="HN28" s="331"/>
      <c r="HO28" s="331"/>
      <c r="HP28" s="331"/>
      <c r="HQ28" s="331"/>
      <c r="HR28" s="331"/>
      <c r="HS28" s="331"/>
      <c r="HT28" s="331"/>
      <c r="HU28" s="331"/>
    </row>
    <row r="29" spans="1:229">
      <c r="A29" s="320" t="s">
        <v>3738</v>
      </c>
      <c r="B29" s="320"/>
      <c r="C29" s="320"/>
      <c r="D29" s="310"/>
      <c r="E29" s="310"/>
      <c r="F29" s="310"/>
      <c r="G29" s="310"/>
      <c r="H29" s="310"/>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1"/>
      <c r="BR29" s="331"/>
      <c r="BS29" s="331"/>
      <c r="BT29" s="331"/>
      <c r="BU29" s="331"/>
      <c r="BV29" s="331"/>
      <c r="BW29" s="331"/>
      <c r="BX29" s="331"/>
      <c r="BY29" s="331"/>
      <c r="BZ29" s="331"/>
      <c r="CA29" s="331"/>
      <c r="CB29" s="331"/>
      <c r="CC29" s="331"/>
      <c r="CD29" s="331"/>
      <c r="CE29" s="331"/>
      <c r="CF29" s="331"/>
      <c r="CG29" s="331"/>
      <c r="CH29" s="331"/>
      <c r="CI29" s="331"/>
      <c r="CJ29" s="331"/>
      <c r="CK29" s="331"/>
      <c r="CL29" s="331"/>
      <c r="CM29" s="331"/>
      <c r="CN29" s="331"/>
      <c r="CO29" s="331"/>
      <c r="CP29" s="331"/>
      <c r="CQ29" s="331"/>
      <c r="CR29" s="331"/>
      <c r="CS29" s="331"/>
      <c r="CT29" s="331"/>
      <c r="CU29" s="331"/>
      <c r="CV29" s="331"/>
      <c r="CW29" s="331"/>
      <c r="CX29" s="331"/>
      <c r="CY29" s="331"/>
      <c r="CZ29" s="331"/>
      <c r="DA29" s="331"/>
      <c r="DB29" s="331"/>
      <c r="DC29" s="331"/>
      <c r="DD29" s="331"/>
      <c r="DE29" s="331"/>
      <c r="DF29" s="331"/>
      <c r="DG29" s="331"/>
      <c r="DH29" s="331"/>
      <c r="DI29" s="331"/>
      <c r="DJ29" s="331"/>
      <c r="DK29" s="331"/>
      <c r="DL29" s="331"/>
      <c r="DM29" s="331"/>
      <c r="DN29" s="331"/>
      <c r="DO29" s="331"/>
      <c r="DP29" s="331"/>
      <c r="DQ29" s="331"/>
      <c r="DR29" s="331"/>
      <c r="DS29" s="331"/>
      <c r="DT29" s="331"/>
      <c r="DU29" s="331"/>
      <c r="DV29" s="331"/>
      <c r="DW29" s="331"/>
      <c r="DX29" s="331"/>
      <c r="DY29" s="331"/>
      <c r="DZ29" s="331"/>
      <c r="EA29" s="331"/>
      <c r="EB29" s="331"/>
      <c r="EC29" s="331"/>
      <c r="ED29" s="331"/>
      <c r="EE29" s="331"/>
      <c r="EF29" s="331"/>
      <c r="EG29" s="331"/>
      <c r="EH29" s="331"/>
      <c r="EI29" s="331"/>
      <c r="EJ29" s="331"/>
      <c r="EK29" s="331"/>
      <c r="EL29" s="331"/>
      <c r="EM29" s="331"/>
      <c r="EN29" s="331"/>
      <c r="EO29" s="331"/>
      <c r="EP29" s="331"/>
      <c r="EQ29" s="331"/>
      <c r="ER29" s="331"/>
      <c r="ES29" s="331"/>
      <c r="ET29" s="331"/>
      <c r="EU29" s="331"/>
      <c r="EV29" s="331"/>
      <c r="EW29" s="331"/>
      <c r="EX29" s="331"/>
      <c r="EY29" s="331"/>
      <c r="EZ29" s="331"/>
      <c r="FA29" s="331"/>
      <c r="FB29" s="331"/>
      <c r="FC29" s="331"/>
      <c r="FD29" s="331"/>
      <c r="FE29" s="331"/>
      <c r="FF29" s="331"/>
      <c r="FG29" s="331"/>
      <c r="FH29" s="331"/>
      <c r="FI29" s="331"/>
      <c r="FJ29" s="331"/>
      <c r="FK29" s="331"/>
      <c r="FL29" s="331"/>
      <c r="FM29" s="331"/>
      <c r="FN29" s="331"/>
      <c r="FO29" s="331"/>
      <c r="FP29" s="331"/>
      <c r="FQ29" s="331"/>
      <c r="FR29" s="331"/>
      <c r="FS29" s="331"/>
      <c r="FT29" s="331"/>
      <c r="FU29" s="331"/>
      <c r="FV29" s="331"/>
      <c r="FW29" s="331"/>
      <c r="FX29" s="331"/>
      <c r="FY29" s="331"/>
      <c r="FZ29" s="331"/>
      <c r="GA29" s="331"/>
      <c r="GB29" s="331"/>
      <c r="GC29" s="331"/>
      <c r="GD29" s="331"/>
      <c r="GE29" s="331"/>
      <c r="GF29" s="331"/>
      <c r="GG29" s="331"/>
      <c r="GH29" s="331"/>
      <c r="GI29" s="331"/>
      <c r="GJ29" s="331"/>
      <c r="GK29" s="331"/>
      <c r="GL29" s="331"/>
      <c r="GM29" s="331"/>
      <c r="GN29" s="331"/>
      <c r="GO29" s="331"/>
      <c r="GP29" s="331"/>
      <c r="GQ29" s="331"/>
      <c r="GR29" s="331"/>
      <c r="GS29" s="331"/>
      <c r="GT29" s="331"/>
      <c r="GU29" s="331"/>
      <c r="GV29" s="331"/>
      <c r="GW29" s="331"/>
      <c r="GX29" s="331"/>
      <c r="GY29" s="331"/>
      <c r="GZ29" s="331"/>
      <c r="HA29" s="331"/>
      <c r="HB29" s="331"/>
      <c r="HC29" s="331"/>
      <c r="HD29" s="331"/>
      <c r="HE29" s="331"/>
      <c r="HF29" s="331"/>
      <c r="HG29" s="331"/>
      <c r="HH29" s="331"/>
      <c r="HI29" s="331"/>
      <c r="HJ29" s="331"/>
      <c r="HK29" s="331"/>
      <c r="HL29" s="331"/>
      <c r="HM29" s="331"/>
      <c r="HN29" s="331"/>
      <c r="HO29" s="331"/>
      <c r="HP29" s="331"/>
      <c r="HQ29" s="331"/>
      <c r="HR29" s="331"/>
      <c r="HS29" s="331"/>
      <c r="HT29" s="331"/>
      <c r="HU29" s="331"/>
    </row>
    <row r="30" ht="39" customHeight="1" spans="1:40">
      <c r="A30" s="147" t="s">
        <v>3739</v>
      </c>
      <c r="B30" s="147"/>
      <c r="C30" s="147"/>
      <c r="D30" s="147"/>
      <c r="E30" s="147"/>
      <c r="F30" s="147"/>
      <c r="G30" s="147"/>
      <c r="H30" s="147"/>
      <c r="I30" s="147"/>
      <c r="J30" s="147"/>
      <c r="K30" s="147"/>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row>
    <row r="31" spans="9:40">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row>
    <row r="32" spans="9:40">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row>
    <row r="33" spans="9:40">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row>
    <row r="34" spans="9:40">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row>
    <row r="35" spans="9:40">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row>
    <row r="36" spans="9:40">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row>
    <row r="37" spans="9:40">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row>
    <row r="38" spans="9:40">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row>
    <row r="39" spans="9:40">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1"/>
      <c r="AK39" s="151"/>
      <c r="AL39" s="151"/>
      <c r="AM39" s="151"/>
      <c r="AN39" s="151"/>
    </row>
    <row r="40" spans="9:40">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51"/>
      <c r="AM40" s="151"/>
      <c r="AN40" s="151"/>
    </row>
    <row r="41" spans="9:40">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1"/>
      <c r="AK41" s="151"/>
      <c r="AL41" s="151"/>
      <c r="AM41" s="151"/>
      <c r="AN41" s="151"/>
    </row>
    <row r="42" spans="9:40">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1"/>
      <c r="AK42" s="151"/>
      <c r="AL42" s="151"/>
      <c r="AM42" s="151"/>
      <c r="AN42" s="151"/>
    </row>
    <row r="43" spans="9:40">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row>
    <row r="44" spans="9:40">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1"/>
      <c r="AK44" s="151"/>
      <c r="AL44" s="151"/>
      <c r="AM44" s="151"/>
      <c r="AN44" s="151"/>
    </row>
    <row r="45" spans="9:40">
      <c r="I45" s="151"/>
      <c r="J45" s="151"/>
      <c r="K45" s="151"/>
      <c r="L45" s="151"/>
      <c r="M45" s="151"/>
      <c r="N45" s="151"/>
      <c r="O45" s="151"/>
      <c r="P45" s="151"/>
      <c r="Q45" s="151"/>
      <c r="R45" s="151"/>
      <c r="S45" s="151"/>
      <c r="T45" s="151"/>
      <c r="U45" s="151"/>
      <c r="V45" s="151"/>
      <c r="W45" s="151"/>
      <c r="X45" s="151"/>
      <c r="Y45" s="151"/>
      <c r="Z45" s="151"/>
      <c r="AA45" s="151"/>
      <c r="AB45" s="151"/>
      <c r="AC45" s="151"/>
      <c r="AD45" s="151"/>
      <c r="AE45" s="151"/>
      <c r="AF45" s="151"/>
      <c r="AG45" s="151"/>
      <c r="AH45" s="151"/>
      <c r="AI45" s="151"/>
      <c r="AJ45" s="151"/>
      <c r="AK45" s="151"/>
      <c r="AL45" s="151"/>
      <c r="AM45" s="151"/>
      <c r="AN45" s="151"/>
    </row>
    <row r="46" spans="9:40">
      <c r="I46" s="151"/>
      <c r="J46" s="151"/>
      <c r="K46" s="151"/>
      <c r="L46" s="151"/>
      <c r="M46" s="151"/>
      <c r="N46" s="151"/>
      <c r="O46" s="151"/>
      <c r="P46" s="151"/>
      <c r="Q46" s="151"/>
      <c r="R46" s="151"/>
      <c r="S46" s="151"/>
      <c r="T46" s="151"/>
      <c r="U46" s="151"/>
      <c r="V46" s="151"/>
      <c r="W46" s="151"/>
      <c r="X46" s="151"/>
      <c r="Y46" s="151"/>
      <c r="Z46" s="151"/>
      <c r="AA46" s="151"/>
      <c r="AB46" s="151"/>
      <c r="AC46" s="151"/>
      <c r="AD46" s="151"/>
      <c r="AE46" s="151"/>
      <c r="AF46" s="151"/>
      <c r="AG46" s="151"/>
      <c r="AH46" s="151"/>
      <c r="AI46" s="151"/>
      <c r="AJ46" s="151"/>
      <c r="AK46" s="151"/>
      <c r="AL46" s="151"/>
      <c r="AM46" s="151"/>
      <c r="AN46" s="151"/>
    </row>
    <row r="47" spans="9:40">
      <c r="I47" s="151"/>
      <c r="J47" s="151"/>
      <c r="K47" s="151"/>
      <c r="L47" s="151"/>
      <c r="M47" s="151"/>
      <c r="N47" s="151"/>
      <c r="O47" s="151"/>
      <c r="P47" s="151"/>
      <c r="Q47" s="151"/>
      <c r="R47" s="151"/>
      <c r="S47" s="151"/>
      <c r="T47" s="151"/>
      <c r="U47" s="151"/>
      <c r="V47" s="151"/>
      <c r="W47" s="151"/>
      <c r="X47" s="151"/>
      <c r="Y47" s="151"/>
      <c r="Z47" s="151"/>
      <c r="AA47" s="151"/>
      <c r="AB47" s="151"/>
      <c r="AC47" s="151"/>
      <c r="AD47" s="151"/>
      <c r="AE47" s="151"/>
      <c r="AF47" s="151"/>
      <c r="AG47" s="151"/>
      <c r="AH47" s="151"/>
      <c r="AI47" s="151"/>
      <c r="AJ47" s="151"/>
      <c r="AK47" s="151"/>
      <c r="AL47" s="151"/>
      <c r="AM47" s="151"/>
      <c r="AN47" s="151"/>
    </row>
    <row r="48" spans="9:40">
      <c r="I48" s="151"/>
      <c r="J48" s="151"/>
      <c r="K48" s="151"/>
      <c r="L48" s="151"/>
      <c r="M48" s="151"/>
      <c r="N48" s="151"/>
      <c r="O48" s="151"/>
      <c r="P48" s="151"/>
      <c r="Q48" s="151"/>
      <c r="R48" s="151"/>
      <c r="S48" s="151"/>
      <c r="T48" s="151"/>
      <c r="U48" s="151"/>
      <c r="V48" s="151"/>
      <c r="W48" s="151"/>
      <c r="X48" s="151"/>
      <c r="Y48" s="151"/>
      <c r="Z48" s="151"/>
      <c r="AA48" s="151"/>
      <c r="AB48" s="151"/>
      <c r="AC48" s="151"/>
      <c r="AD48" s="151"/>
      <c r="AE48" s="151"/>
      <c r="AF48" s="151"/>
      <c r="AG48" s="151"/>
      <c r="AH48" s="151"/>
      <c r="AI48" s="151"/>
      <c r="AJ48" s="151"/>
      <c r="AK48" s="151"/>
      <c r="AL48" s="151"/>
      <c r="AM48" s="151"/>
      <c r="AN48" s="151"/>
    </row>
    <row r="49" spans="9:40">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51"/>
    </row>
    <row r="50" spans="9:40">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c r="AH50" s="151"/>
      <c r="AI50" s="151"/>
      <c r="AJ50" s="151"/>
      <c r="AK50" s="151"/>
      <c r="AL50" s="151"/>
      <c r="AM50" s="151"/>
      <c r="AN50" s="151"/>
    </row>
    <row r="51" spans="9:40">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51"/>
      <c r="AL51" s="151"/>
      <c r="AM51" s="151"/>
      <c r="AN51" s="151"/>
    </row>
    <row r="52" spans="9:40">
      <c r="I52" s="151"/>
      <c r="J52" s="151"/>
      <c r="K52" s="151"/>
      <c r="L52" s="151"/>
      <c r="M52" s="151"/>
      <c r="N52" s="151"/>
      <c r="O52" s="151"/>
      <c r="P52" s="151"/>
      <c r="Q52" s="151"/>
      <c r="R52" s="151"/>
      <c r="S52" s="151"/>
      <c r="T52" s="151"/>
      <c r="U52" s="151"/>
      <c r="V52" s="151"/>
      <c r="W52" s="151"/>
      <c r="X52" s="151"/>
      <c r="Y52" s="151"/>
      <c r="Z52" s="151"/>
      <c r="AA52" s="151"/>
      <c r="AB52" s="151"/>
      <c r="AC52" s="151"/>
      <c r="AD52" s="151"/>
      <c r="AE52" s="151"/>
      <c r="AF52" s="151"/>
      <c r="AG52" s="151"/>
      <c r="AH52" s="151"/>
      <c r="AI52" s="151"/>
      <c r="AJ52" s="151"/>
      <c r="AK52" s="151"/>
      <c r="AL52" s="151"/>
      <c r="AM52" s="151"/>
      <c r="AN52" s="151"/>
    </row>
    <row r="53" spans="9:40">
      <c r="I53" s="151"/>
      <c r="J53" s="151"/>
      <c r="K53" s="151"/>
      <c r="L53" s="151"/>
      <c r="M53" s="151"/>
      <c r="N53" s="151"/>
      <c r="O53" s="151"/>
      <c r="P53" s="151"/>
      <c r="Q53" s="151"/>
      <c r="R53" s="151"/>
      <c r="S53" s="151"/>
      <c r="T53" s="151"/>
      <c r="U53" s="151"/>
      <c r="V53" s="151"/>
      <c r="W53" s="151"/>
      <c r="X53" s="151"/>
      <c r="Y53" s="151"/>
      <c r="Z53" s="151"/>
      <c r="AA53" s="151"/>
      <c r="AB53" s="151"/>
      <c r="AC53" s="151"/>
      <c r="AD53" s="151"/>
      <c r="AE53" s="151"/>
      <c r="AF53" s="151"/>
      <c r="AG53" s="151"/>
      <c r="AH53" s="151"/>
      <c r="AI53" s="151"/>
      <c r="AJ53" s="151"/>
      <c r="AK53" s="151"/>
      <c r="AL53" s="151"/>
      <c r="AM53" s="151"/>
      <c r="AN53" s="151"/>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T31" sqref="T31"/>
    </sheetView>
  </sheetViews>
  <sheetFormatPr defaultColWidth="9" defaultRowHeight="14.25"/>
  <cols>
    <col min="2" max="2" width="11.25" customWidth="1"/>
    <col min="3" max="3" width="11.75" customWidth="1"/>
    <col min="4" max="4" width="10.125" customWidth="1"/>
    <col min="5" max="5" width="9.375"/>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1992</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22.5" spans="3:3">
      <c r="C4" s="78" t="s">
        <v>3845</v>
      </c>
    </row>
    <row r="5" spans="1:1">
      <c r="A5" t="s">
        <v>3846</v>
      </c>
    </row>
    <row r="6" spans="1:5">
      <c r="A6" s="150" t="s">
        <v>774</v>
      </c>
      <c r="B6" s="277" t="s">
        <v>3847</v>
      </c>
      <c r="C6" s="277" t="s">
        <v>3848</v>
      </c>
      <c r="D6" s="278" t="s">
        <v>3849</v>
      </c>
      <c r="E6" s="279" t="s">
        <v>3850</v>
      </c>
    </row>
    <row r="7" spans="1:5">
      <c r="A7" s="279">
        <v>1</v>
      </c>
      <c r="B7" s="280">
        <v>183.304104</v>
      </c>
      <c r="C7" s="280">
        <v>183.304104</v>
      </c>
      <c r="D7" s="280">
        <v>183.304104</v>
      </c>
      <c r="E7" s="281">
        <v>167.115837</v>
      </c>
    </row>
    <row r="8" spans="1:5">
      <c r="A8" s="279">
        <v>2</v>
      </c>
      <c r="B8" s="280">
        <v>273.633117</v>
      </c>
      <c r="C8" s="280">
        <v>273.633117</v>
      </c>
      <c r="D8" s="280">
        <v>273.633117</v>
      </c>
      <c r="E8" s="281">
        <v>250.5540921</v>
      </c>
    </row>
    <row r="9" spans="1:5">
      <c r="A9" s="279">
        <v>3</v>
      </c>
      <c r="B9" s="280">
        <v>364.391907</v>
      </c>
      <c r="C9" s="280">
        <v>364.391907</v>
      </c>
      <c r="D9" s="280">
        <v>364.391907</v>
      </c>
      <c r="E9" s="281">
        <v>334.3791465</v>
      </c>
    </row>
    <row r="10" spans="1:5">
      <c r="A10" s="279">
        <v>4</v>
      </c>
      <c r="B10" s="280">
        <v>454.864179</v>
      </c>
      <c r="C10" s="280">
        <v>454.864179</v>
      </c>
      <c r="D10" s="280">
        <v>454.864179</v>
      </c>
      <c r="E10" s="281">
        <v>417.9463347</v>
      </c>
    </row>
    <row r="11" spans="1:5">
      <c r="A11" s="279">
        <v>5</v>
      </c>
      <c r="B11" s="280">
        <v>545.47971</v>
      </c>
      <c r="C11" s="280">
        <v>545.47971</v>
      </c>
      <c r="D11" s="280">
        <v>545.47971</v>
      </c>
      <c r="E11" s="281">
        <v>501.642456</v>
      </c>
    </row>
    <row r="12" spans="1:5">
      <c r="A12" s="279">
        <v>6</v>
      </c>
      <c r="B12" s="280">
        <v>611.168175</v>
      </c>
      <c r="C12" s="280">
        <v>611.168175</v>
      </c>
      <c r="D12" s="280">
        <v>611.168175</v>
      </c>
      <c r="E12" s="281">
        <v>562.9042179</v>
      </c>
    </row>
    <row r="13" spans="1:5">
      <c r="A13" s="279">
        <v>7</v>
      </c>
      <c r="B13" s="280">
        <v>677.286417</v>
      </c>
      <c r="C13" s="280">
        <v>677.286417</v>
      </c>
      <c r="D13" s="280">
        <v>677.286417</v>
      </c>
      <c r="E13" s="281">
        <v>624.5527791</v>
      </c>
    </row>
    <row r="14" spans="1:5">
      <c r="A14" s="279">
        <v>8</v>
      </c>
      <c r="B14" s="280">
        <v>742.688364</v>
      </c>
      <c r="C14" s="280">
        <v>742.688364</v>
      </c>
      <c r="D14" s="280">
        <v>742.688364</v>
      </c>
      <c r="E14" s="281">
        <v>685.5566748</v>
      </c>
    </row>
    <row r="15" spans="1:5">
      <c r="A15" s="279">
        <v>9</v>
      </c>
      <c r="B15" s="280">
        <v>800.927361</v>
      </c>
      <c r="C15" s="280">
        <v>800.927361</v>
      </c>
      <c r="D15" s="280">
        <v>800.927361</v>
      </c>
      <c r="E15" s="281">
        <v>740.1139155</v>
      </c>
    </row>
    <row r="16" spans="1:5">
      <c r="A16" s="279">
        <v>10</v>
      </c>
      <c r="B16" s="280">
        <v>856.730955</v>
      </c>
      <c r="C16" s="280">
        <v>856.730955</v>
      </c>
      <c r="D16" s="280">
        <v>856.730955</v>
      </c>
      <c r="E16" s="281">
        <v>792.4792935</v>
      </c>
    </row>
    <row r="17" spans="1:5">
      <c r="A17" s="279">
        <v>11</v>
      </c>
      <c r="B17" s="280">
        <v>931.158219</v>
      </c>
      <c r="C17" s="280">
        <v>931.158219</v>
      </c>
      <c r="D17" s="280">
        <v>931.158219</v>
      </c>
      <c r="E17" s="281">
        <v>861.6059745</v>
      </c>
    </row>
    <row r="18" spans="1:5">
      <c r="A18" s="279">
        <v>12</v>
      </c>
      <c r="B18" s="280">
        <v>1015.040577</v>
      </c>
      <c r="C18" s="280">
        <v>1015.040577</v>
      </c>
      <c r="D18" s="280">
        <v>1015.040577</v>
      </c>
      <c r="E18" s="281">
        <v>939.2422401</v>
      </c>
    </row>
    <row r="19" spans="1:5">
      <c r="A19" s="279">
        <v>13</v>
      </c>
      <c r="B19" s="280">
        <v>1063.537962</v>
      </c>
      <c r="C19" s="280">
        <v>1063.537962</v>
      </c>
      <c r="D19" s="280">
        <v>1063.537962</v>
      </c>
      <c r="E19" s="281">
        <v>985.03203</v>
      </c>
    </row>
    <row r="20" spans="1:5">
      <c r="A20" s="279">
        <v>14</v>
      </c>
      <c r="B20" s="280">
        <v>1106.591505</v>
      </c>
      <c r="C20" s="280">
        <v>1106.591505</v>
      </c>
      <c r="D20" s="280">
        <v>1106.591505</v>
      </c>
      <c r="E20" s="281">
        <v>1025.9223621</v>
      </c>
    </row>
    <row r="21" spans="1:5">
      <c r="A21" s="279">
        <v>15</v>
      </c>
      <c r="B21" s="280">
        <v>1166.119833</v>
      </c>
      <c r="C21" s="280">
        <v>1166.119833</v>
      </c>
      <c r="D21" s="280">
        <v>1166.119833</v>
      </c>
      <c r="E21" s="281">
        <v>1081.6400007</v>
      </c>
    </row>
    <row r="22" spans="1:5">
      <c r="A22" s="279">
        <v>16</v>
      </c>
      <c r="B22" s="280">
        <v>1189.690152</v>
      </c>
      <c r="C22" s="280">
        <v>1189.690152</v>
      </c>
      <c r="D22" s="280">
        <v>1189.690152</v>
      </c>
      <c r="E22" s="281">
        <v>1104.9954312</v>
      </c>
    </row>
    <row r="23" spans="1:5">
      <c r="A23" s="279">
        <v>17</v>
      </c>
      <c r="B23" s="280">
        <v>1233.316731</v>
      </c>
      <c r="C23" s="280">
        <v>1233.316731</v>
      </c>
      <c r="D23" s="280">
        <v>1233.316731</v>
      </c>
      <c r="E23" s="281">
        <v>1146.4014957</v>
      </c>
    </row>
    <row r="24" spans="1:5">
      <c r="A24" s="279">
        <v>18</v>
      </c>
      <c r="B24" s="280">
        <v>1272.215763</v>
      </c>
      <c r="C24" s="280">
        <v>1272.215763</v>
      </c>
      <c r="D24" s="280">
        <v>1272.215763</v>
      </c>
      <c r="E24" s="281">
        <v>1183.5527679</v>
      </c>
    </row>
    <row r="25" spans="1:5">
      <c r="A25" s="279">
        <v>19</v>
      </c>
      <c r="B25" s="280">
        <v>1316.12886</v>
      </c>
      <c r="C25" s="280">
        <v>1316.12886</v>
      </c>
      <c r="D25" s="280">
        <v>1316.12886</v>
      </c>
      <c r="E25" s="281">
        <v>1225.2166986</v>
      </c>
    </row>
    <row r="26" spans="1:5">
      <c r="A26" s="279">
        <v>20</v>
      </c>
      <c r="B26" s="280">
        <v>1376.086965</v>
      </c>
      <c r="C26" s="280">
        <v>1376.086965</v>
      </c>
      <c r="D26" s="280">
        <v>1376.086965</v>
      </c>
      <c r="E26" s="281">
        <v>1281.3211365</v>
      </c>
    </row>
    <row r="27" spans="1:5">
      <c r="A27" s="277" t="s">
        <v>3504</v>
      </c>
      <c r="B27" s="282">
        <v>64</v>
      </c>
      <c r="C27" s="282">
        <v>64</v>
      </c>
      <c r="D27" s="282">
        <v>64</v>
      </c>
      <c r="E27" s="282">
        <v>60</v>
      </c>
    </row>
    <row r="28" spans="1:5">
      <c r="A28" s="277" t="s">
        <v>2983</v>
      </c>
      <c r="B28" s="282">
        <v>63</v>
      </c>
      <c r="C28" s="282">
        <v>63</v>
      </c>
      <c r="D28" s="282">
        <v>63</v>
      </c>
      <c r="E28" s="282">
        <v>60</v>
      </c>
    </row>
    <row r="29" spans="1:5">
      <c r="A29" s="277" t="s">
        <v>793</v>
      </c>
      <c r="B29" s="282">
        <v>62</v>
      </c>
      <c r="C29" s="282">
        <v>62</v>
      </c>
      <c r="D29" s="282">
        <v>62</v>
      </c>
      <c r="E29" s="282">
        <v>60</v>
      </c>
    </row>
    <row r="30" spans="1:5">
      <c r="A30" s="277" t="s">
        <v>794</v>
      </c>
      <c r="B30" s="282">
        <v>62</v>
      </c>
      <c r="C30" s="282">
        <v>62</v>
      </c>
      <c r="D30" s="282">
        <v>62</v>
      </c>
      <c r="E30" s="282">
        <v>60</v>
      </c>
    </row>
    <row r="31" spans="1:5">
      <c r="A31" s="277" t="s">
        <v>1680</v>
      </c>
      <c r="B31" s="282">
        <v>62</v>
      </c>
      <c r="C31" s="282">
        <v>62</v>
      </c>
      <c r="D31" s="282">
        <v>62</v>
      </c>
      <c r="E31" s="282">
        <v>60</v>
      </c>
    </row>
    <row r="32" ht="15" spans="1:13">
      <c r="A32" s="143" t="s">
        <v>3851</v>
      </c>
      <c r="B32" s="283"/>
      <c r="C32" s="283"/>
      <c r="D32" s="283"/>
      <c r="E32" s="283"/>
      <c r="F32" s="283"/>
      <c r="G32" s="283"/>
      <c r="H32" s="283"/>
      <c r="I32" s="283"/>
      <c r="J32" s="283"/>
      <c r="K32" s="283"/>
      <c r="L32" s="283"/>
      <c r="M32" s="283"/>
    </row>
    <row r="33" ht="16.5" spans="1:13">
      <c r="A33" s="284" t="s">
        <v>3852</v>
      </c>
      <c r="B33" s="283"/>
      <c r="C33" s="283"/>
      <c r="D33" s="283"/>
      <c r="E33" s="283"/>
      <c r="F33" s="283"/>
      <c r="G33" s="283"/>
      <c r="H33" s="283"/>
      <c r="I33" s="283"/>
      <c r="J33" s="283"/>
      <c r="K33" s="283"/>
      <c r="L33" s="283"/>
      <c r="M33" s="283"/>
    </row>
    <row r="34" ht="16.5" spans="1:13">
      <c r="A34" s="285" t="s">
        <v>3853</v>
      </c>
      <c r="B34" s="283"/>
      <c r="C34" s="283"/>
      <c r="D34" s="283"/>
      <c r="E34" s="283"/>
      <c r="F34" s="283"/>
      <c r="G34" s="283"/>
      <c r="H34" s="283"/>
      <c r="I34" s="283"/>
      <c r="J34" s="283"/>
      <c r="K34" s="283"/>
      <c r="L34" s="283"/>
      <c r="M34" s="283"/>
    </row>
    <row r="35" ht="16.5" spans="1:13">
      <c r="A35" s="286" t="s">
        <v>3854</v>
      </c>
      <c r="B35" s="283"/>
      <c r="C35" s="283"/>
      <c r="D35" s="283"/>
      <c r="E35" s="283"/>
      <c r="F35" s="283"/>
      <c r="G35" s="283"/>
      <c r="H35" s="283"/>
      <c r="I35" s="283"/>
      <c r="J35" s="283"/>
      <c r="K35" s="283"/>
      <c r="L35" s="283"/>
      <c r="M35" s="283"/>
    </row>
    <row r="36" ht="16.5" spans="1:13">
      <c r="A36" s="286" t="s">
        <v>3855</v>
      </c>
      <c r="B36" s="283"/>
      <c r="C36" s="283"/>
      <c r="D36" s="283"/>
      <c r="E36" s="283"/>
      <c r="F36" s="283"/>
      <c r="G36" s="283"/>
      <c r="H36" s="283"/>
      <c r="I36" s="283"/>
      <c r="J36" s="283"/>
      <c r="K36" s="283"/>
      <c r="L36" s="283"/>
      <c r="M36" s="283"/>
    </row>
    <row r="37" ht="16.5" spans="1:13">
      <c r="A37" s="286" t="s">
        <v>3856</v>
      </c>
      <c r="B37" s="283"/>
      <c r="C37" s="283"/>
      <c r="D37" s="283"/>
      <c r="E37" s="283"/>
      <c r="F37" s="283"/>
      <c r="G37" s="283"/>
      <c r="H37" s="283"/>
      <c r="I37" s="283"/>
      <c r="J37" s="283"/>
      <c r="K37" s="283"/>
      <c r="L37" s="283"/>
      <c r="M37" s="283"/>
    </row>
    <row r="38" ht="16.5" spans="1:13">
      <c r="A38" s="286" t="s">
        <v>3857</v>
      </c>
      <c r="B38" s="283"/>
      <c r="C38" s="283"/>
      <c r="D38" s="283"/>
      <c r="E38" s="283"/>
      <c r="F38" s="283"/>
      <c r="G38" s="283"/>
      <c r="H38" s="283"/>
      <c r="I38" s="283"/>
      <c r="J38" s="283"/>
      <c r="K38" s="283"/>
      <c r="L38" s="283"/>
      <c r="M38" s="283"/>
    </row>
    <row r="39" ht="16.5" spans="1:13">
      <c r="A39" s="286" t="s">
        <v>3858</v>
      </c>
      <c r="B39" s="283"/>
      <c r="C39" s="283"/>
      <c r="D39" s="283"/>
      <c r="E39" s="283"/>
      <c r="F39" s="283"/>
      <c r="G39" s="283"/>
      <c r="H39" s="283"/>
      <c r="I39" s="283"/>
      <c r="J39" s="283"/>
      <c r="K39" s="283"/>
      <c r="L39" s="283"/>
      <c r="M39" s="283"/>
    </row>
    <row r="40" ht="16.5" spans="1:13">
      <c r="A40" s="286" t="s">
        <v>3859</v>
      </c>
      <c r="B40" s="283"/>
      <c r="C40" s="283"/>
      <c r="D40" s="283"/>
      <c r="E40" s="283"/>
      <c r="F40" s="283"/>
      <c r="G40" s="283"/>
      <c r="H40" s="283"/>
      <c r="I40" s="283"/>
      <c r="J40" s="283"/>
      <c r="K40" s="283"/>
      <c r="L40" s="283"/>
      <c r="M40" s="283"/>
    </row>
    <row r="41" ht="16.5" spans="1:13">
      <c r="A41" s="286" t="s">
        <v>3860</v>
      </c>
      <c r="B41" s="283"/>
      <c r="C41" s="283"/>
      <c r="D41" s="283"/>
      <c r="E41" s="283"/>
      <c r="F41" s="283"/>
      <c r="G41" s="283"/>
      <c r="H41" s="283"/>
      <c r="I41" s="283"/>
      <c r="J41" s="283"/>
      <c r="K41" s="283"/>
      <c r="L41" s="283"/>
      <c r="M41" s="283"/>
    </row>
    <row r="42" ht="16.5" spans="1:13">
      <c r="A42" s="287" t="s">
        <v>3861</v>
      </c>
      <c r="B42" s="283"/>
      <c r="C42" s="283"/>
      <c r="D42" s="283"/>
      <c r="E42" s="283"/>
      <c r="F42" s="283"/>
      <c r="G42" s="283"/>
      <c r="H42" s="283"/>
      <c r="I42" s="283"/>
      <c r="J42" s="283"/>
      <c r="K42" s="283"/>
      <c r="L42" s="283"/>
      <c r="M42" s="283"/>
    </row>
    <row r="43" ht="16.5" spans="1:13">
      <c r="A43" s="288" t="s">
        <v>3862</v>
      </c>
      <c r="B43" s="283"/>
      <c r="C43" s="283"/>
      <c r="D43" s="283"/>
      <c r="E43" s="283"/>
      <c r="F43" s="283"/>
      <c r="G43" s="283"/>
      <c r="H43" s="283"/>
      <c r="I43" s="283"/>
      <c r="J43" s="283"/>
      <c r="K43" s="283"/>
      <c r="L43" s="283"/>
      <c r="M43" s="283"/>
    </row>
    <row r="44" spans="1:13">
      <c r="A44" s="283"/>
      <c r="B44" s="283"/>
      <c r="C44" s="283"/>
      <c r="D44" s="283"/>
      <c r="E44" s="283"/>
      <c r="F44" s="283"/>
      <c r="G44" s="283"/>
      <c r="H44" s="283"/>
      <c r="I44" s="283"/>
      <c r="J44" s="283"/>
      <c r="K44" s="283"/>
      <c r="L44" s="283"/>
      <c r="M44" s="283"/>
    </row>
    <row r="45" spans="1:13">
      <c r="A45" s="289" t="s">
        <v>3863</v>
      </c>
      <c r="B45" s="290"/>
      <c r="C45" s="290"/>
      <c r="D45" s="290"/>
      <c r="E45" s="290"/>
      <c r="F45" s="290"/>
      <c r="G45" s="290"/>
      <c r="H45" s="290"/>
      <c r="I45" s="290"/>
      <c r="J45" s="290"/>
      <c r="K45" s="283"/>
      <c r="L45" s="283"/>
      <c r="M45" s="283"/>
    </row>
    <row r="46" spans="1:13">
      <c r="A46" s="290"/>
      <c r="B46" s="290"/>
      <c r="C46" s="290"/>
      <c r="D46" s="290"/>
      <c r="E46" s="290"/>
      <c r="F46" s="290"/>
      <c r="G46" s="290"/>
      <c r="H46" s="290"/>
      <c r="I46" s="290"/>
      <c r="J46" s="290"/>
      <c r="K46" s="283"/>
      <c r="L46" s="283"/>
      <c r="M46" s="283"/>
    </row>
    <row r="47" spans="1:13">
      <c r="A47" s="290"/>
      <c r="B47" s="290"/>
      <c r="C47" s="290"/>
      <c r="D47" s="290"/>
      <c r="E47" s="290"/>
      <c r="F47" s="290"/>
      <c r="G47" s="290"/>
      <c r="H47" s="290"/>
      <c r="I47" s="290"/>
      <c r="J47" s="290"/>
      <c r="K47" s="283"/>
      <c r="L47" s="283"/>
      <c r="M47" s="283"/>
    </row>
    <row r="48" spans="1:13">
      <c r="A48" s="290"/>
      <c r="B48" s="290"/>
      <c r="C48" s="290"/>
      <c r="D48" s="290"/>
      <c r="E48" s="290"/>
      <c r="F48" s="290"/>
      <c r="G48" s="290"/>
      <c r="H48" s="290"/>
      <c r="I48" s="290"/>
      <c r="J48" s="290"/>
      <c r="K48" s="283"/>
      <c r="L48" s="283"/>
      <c r="M48" s="283"/>
    </row>
    <row r="49" spans="1:13">
      <c r="A49" s="290"/>
      <c r="B49" s="290"/>
      <c r="C49" s="290"/>
      <c r="D49" s="290"/>
      <c r="E49" s="290"/>
      <c r="F49" s="290"/>
      <c r="G49" s="290"/>
      <c r="H49" s="290"/>
      <c r="I49" s="290"/>
      <c r="J49" s="290"/>
      <c r="K49" s="283"/>
      <c r="L49" s="283"/>
      <c r="M49" s="283"/>
    </row>
  </sheetData>
  <mergeCells count="4">
    <mergeCell ref="A1:F1"/>
    <mergeCell ref="A2:F2"/>
    <mergeCell ref="A3:F3"/>
    <mergeCell ref="A45:J49"/>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1992</v>
      </c>
      <c r="B3" s="34"/>
      <c r="C3" s="34"/>
      <c r="D3" s="34"/>
      <c r="E3" s="34"/>
      <c r="F3" s="34"/>
      <c r="G3" s="34"/>
      <c r="H3" s="34"/>
      <c r="I3" s="56"/>
      <c r="J3" s="55"/>
      <c r="K3" s="55"/>
    </row>
    <row r="4" ht="33.75" spans="1:11">
      <c r="A4" s="208" t="s">
        <v>3864</v>
      </c>
      <c r="B4" s="208"/>
      <c r="C4" s="208"/>
      <c r="D4" s="208"/>
      <c r="E4" s="208"/>
      <c r="F4" s="208"/>
      <c r="G4" s="208"/>
      <c r="H4" s="267"/>
      <c r="I4" s="257"/>
      <c r="J4" s="276"/>
      <c r="K4" s="276"/>
    </row>
    <row r="5" ht="15" spans="1:11">
      <c r="A5" s="268" t="s">
        <v>3865</v>
      </c>
      <c r="B5" s="211"/>
      <c r="C5" s="211"/>
      <c r="D5" s="211"/>
      <c r="E5" s="211"/>
      <c r="F5" s="211"/>
      <c r="G5" s="269" t="s">
        <v>3866</v>
      </c>
      <c r="H5" s="270"/>
      <c r="I5" s="276"/>
      <c r="J5" s="276"/>
      <c r="K5" s="276"/>
    </row>
    <row r="6" ht="29.25" customHeight="1" spans="1:11">
      <c r="A6" s="214" t="s">
        <v>219</v>
      </c>
      <c r="B6" s="215" t="s">
        <v>3867</v>
      </c>
      <c r="C6" s="215" t="s">
        <v>2983</v>
      </c>
      <c r="D6" s="215" t="s">
        <v>3868</v>
      </c>
      <c r="E6" s="215" t="s">
        <v>3869</v>
      </c>
      <c r="F6" s="215" t="s">
        <v>2634</v>
      </c>
      <c r="G6" s="215" t="s">
        <v>3870</v>
      </c>
      <c r="H6" s="216" t="s">
        <v>99</v>
      </c>
      <c r="I6" s="259" t="s">
        <v>6</v>
      </c>
      <c r="J6" s="276"/>
      <c r="K6" s="276"/>
    </row>
    <row r="7" ht="25" customHeight="1" spans="1:11">
      <c r="A7" s="217" t="s">
        <v>248</v>
      </c>
      <c r="B7" s="271">
        <v>54</v>
      </c>
      <c r="C7" s="271">
        <v>54</v>
      </c>
      <c r="D7" s="271">
        <v>54</v>
      </c>
      <c r="E7" s="271">
        <v>54</v>
      </c>
      <c r="F7" s="271">
        <v>54</v>
      </c>
      <c r="G7" s="271">
        <v>54</v>
      </c>
      <c r="H7" s="270"/>
      <c r="I7" s="276"/>
      <c r="J7" s="276"/>
      <c r="K7" s="276"/>
    </row>
    <row r="8" ht="25" customHeight="1" spans="1:11">
      <c r="A8" s="220" t="s">
        <v>3003</v>
      </c>
      <c r="B8" s="272">
        <v>58</v>
      </c>
      <c r="C8" s="272">
        <v>57</v>
      </c>
      <c r="D8" s="272">
        <v>57</v>
      </c>
      <c r="E8" s="272">
        <v>58</v>
      </c>
      <c r="F8" s="272">
        <v>59</v>
      </c>
      <c r="G8" s="272">
        <v>59</v>
      </c>
      <c r="H8" s="273"/>
      <c r="I8" s="276"/>
      <c r="J8" s="276"/>
      <c r="K8" s="276"/>
    </row>
    <row r="9" ht="23" customHeight="1" spans="1:11">
      <c r="A9" s="222" t="s">
        <v>622</v>
      </c>
      <c r="B9" s="272">
        <v>58</v>
      </c>
      <c r="C9" s="272">
        <v>57</v>
      </c>
      <c r="D9" s="272">
        <v>57</v>
      </c>
      <c r="E9" s="272">
        <v>58</v>
      </c>
      <c r="F9" s="272">
        <v>59</v>
      </c>
      <c r="G9" s="272">
        <v>59</v>
      </c>
      <c r="H9" s="274"/>
      <c r="I9" s="276"/>
      <c r="J9" s="276"/>
      <c r="K9" s="276"/>
    </row>
    <row r="10" ht="57" customHeight="1" spans="1:11">
      <c r="A10" s="220" t="s">
        <v>3871</v>
      </c>
      <c r="B10" s="272">
        <v>38.5</v>
      </c>
      <c r="C10" s="272">
        <v>38</v>
      </c>
      <c r="D10" s="272">
        <v>38</v>
      </c>
      <c r="E10" s="272">
        <v>38</v>
      </c>
      <c r="F10" s="272">
        <v>38</v>
      </c>
      <c r="G10" s="272">
        <v>38</v>
      </c>
      <c r="H10" s="275"/>
      <c r="I10" s="276"/>
      <c r="J10" s="276"/>
      <c r="K10" s="276"/>
    </row>
    <row r="11" ht="24" customHeight="1" spans="1:11">
      <c r="A11" s="224" t="s">
        <v>825</v>
      </c>
      <c r="B11" s="225">
        <v>18.5</v>
      </c>
      <c r="C11" s="225">
        <v>18.5</v>
      </c>
      <c r="D11" s="225">
        <v>18.5</v>
      </c>
      <c r="E11" s="225">
        <v>18.5</v>
      </c>
      <c r="F11" s="226" t="s">
        <v>251</v>
      </c>
      <c r="G11" s="226" t="s">
        <v>251</v>
      </c>
      <c r="H11" s="275"/>
      <c r="I11" s="276"/>
      <c r="J11" s="276"/>
      <c r="K11" s="276"/>
    </row>
    <row r="12" ht="24" customHeight="1" spans="1:11">
      <c r="A12" s="227" t="s">
        <v>343</v>
      </c>
      <c r="B12" s="225">
        <v>18.5</v>
      </c>
      <c r="C12" s="225">
        <v>18.5</v>
      </c>
      <c r="D12" s="225">
        <v>18.5</v>
      </c>
      <c r="E12" s="225">
        <v>18.5</v>
      </c>
      <c r="F12" s="226" t="s">
        <v>251</v>
      </c>
      <c r="G12" s="226" t="s">
        <v>251</v>
      </c>
      <c r="H12" s="275"/>
      <c r="I12" s="276"/>
      <c r="J12" s="276"/>
      <c r="K12" s="276"/>
    </row>
    <row r="13" ht="24" customHeight="1" spans="1:11">
      <c r="A13" s="217" t="s">
        <v>222</v>
      </c>
      <c r="B13" s="225">
        <v>22</v>
      </c>
      <c r="C13" s="225">
        <v>22</v>
      </c>
      <c r="D13" s="225">
        <v>22</v>
      </c>
      <c r="E13" s="225">
        <v>22</v>
      </c>
      <c r="F13" s="226" t="s">
        <v>251</v>
      </c>
      <c r="G13" s="226" t="s">
        <v>251</v>
      </c>
      <c r="H13" s="275"/>
      <c r="I13" s="276"/>
      <c r="K13" s="276"/>
    </row>
    <row r="14" ht="21" customHeight="1" spans="1:11">
      <c r="A14" s="227" t="s">
        <v>321</v>
      </c>
      <c r="B14" s="225">
        <v>18.5</v>
      </c>
      <c r="C14" s="225">
        <v>18.5</v>
      </c>
      <c r="D14" s="225">
        <v>18.5</v>
      </c>
      <c r="E14" s="225">
        <v>18.5</v>
      </c>
      <c r="F14" s="226" t="s">
        <v>251</v>
      </c>
      <c r="G14" s="226" t="s">
        <v>251</v>
      </c>
      <c r="H14" s="275"/>
      <c r="I14" s="276"/>
      <c r="J14" s="276"/>
      <c r="K14" s="276"/>
    </row>
    <row r="15" ht="21" customHeight="1" spans="1:11">
      <c r="A15" s="227" t="s">
        <v>313</v>
      </c>
      <c r="B15" s="225">
        <v>18.5</v>
      </c>
      <c r="C15" s="225">
        <v>18.5</v>
      </c>
      <c r="D15" s="225">
        <v>18.5</v>
      </c>
      <c r="E15" s="225">
        <v>18.5</v>
      </c>
      <c r="F15" s="226" t="s">
        <v>251</v>
      </c>
      <c r="G15" s="226" t="s">
        <v>251</v>
      </c>
      <c r="H15" s="275"/>
      <c r="I15" s="276"/>
      <c r="J15" s="276"/>
      <c r="K15" s="276"/>
    </row>
    <row r="16" ht="21" customHeight="1" spans="1:11">
      <c r="A16" s="228" t="s">
        <v>329</v>
      </c>
      <c r="B16" s="225">
        <v>22</v>
      </c>
      <c r="C16" s="225">
        <v>22</v>
      </c>
      <c r="D16" s="225">
        <v>22</v>
      </c>
      <c r="E16" s="225">
        <v>22</v>
      </c>
      <c r="F16" s="226"/>
      <c r="G16" s="226"/>
      <c r="H16" s="275"/>
      <c r="I16" s="276"/>
      <c r="J16" s="276"/>
      <c r="K16" s="276"/>
    </row>
    <row r="17" ht="23" customHeight="1" spans="1:11">
      <c r="A17" s="217" t="s">
        <v>396</v>
      </c>
      <c r="B17" s="150">
        <v>28</v>
      </c>
      <c r="C17">
        <v>28</v>
      </c>
      <c r="D17" s="150">
        <v>28</v>
      </c>
      <c r="E17">
        <v>28</v>
      </c>
      <c r="F17" s="226"/>
      <c r="G17" s="226"/>
      <c r="H17" s="275"/>
      <c r="I17" s="276"/>
      <c r="J17" s="276"/>
      <c r="K17" s="276"/>
    </row>
    <row r="18" ht="21" customHeight="1" spans="1:11">
      <c r="A18" s="228" t="s">
        <v>380</v>
      </c>
      <c r="B18" s="230">
        <v>25.5</v>
      </c>
      <c r="C18" s="230">
        <v>25.5</v>
      </c>
      <c r="D18" s="230">
        <v>25.5</v>
      </c>
      <c r="E18" s="230">
        <v>25.5</v>
      </c>
      <c r="F18" s="226" t="s">
        <v>251</v>
      </c>
      <c r="G18" s="226" t="s">
        <v>251</v>
      </c>
      <c r="H18" s="275"/>
      <c r="I18" s="276"/>
      <c r="J18" s="276"/>
      <c r="K18" s="276"/>
    </row>
    <row r="19" ht="55" customHeight="1" spans="1:11">
      <c r="A19" s="231" t="s">
        <v>3872</v>
      </c>
      <c r="B19" s="232"/>
      <c r="C19" s="233"/>
      <c r="D19" s="233"/>
      <c r="E19" s="233"/>
      <c r="F19" s="233"/>
      <c r="G19" s="233"/>
      <c r="H19" s="233"/>
      <c r="I19" s="233"/>
      <c r="J19" s="233"/>
      <c r="K19" s="260"/>
    </row>
    <row r="20" spans="1:11">
      <c r="A20" s="234" t="s">
        <v>3873</v>
      </c>
      <c r="B20" s="235"/>
      <c r="C20" s="235"/>
      <c r="D20" s="235"/>
      <c r="E20" s="235"/>
      <c r="F20" s="235"/>
      <c r="G20" s="236"/>
      <c r="H20" s="236"/>
      <c r="I20" s="236"/>
      <c r="J20" s="236"/>
      <c r="K20" s="261"/>
    </row>
    <row r="21" spans="1:11">
      <c r="A21" s="234" t="s">
        <v>3874</v>
      </c>
      <c r="B21" s="235"/>
      <c r="C21" s="235"/>
      <c r="D21" s="235"/>
      <c r="E21" s="235"/>
      <c r="F21" s="235"/>
      <c r="G21" s="236"/>
      <c r="H21" s="236"/>
      <c r="I21" s="236"/>
      <c r="J21" s="236"/>
      <c r="K21" s="261"/>
    </row>
    <row r="22" spans="1:11">
      <c r="A22" s="234" t="s">
        <v>3875</v>
      </c>
      <c r="B22" s="235"/>
      <c r="C22" s="235"/>
      <c r="D22" s="235"/>
      <c r="E22" s="235"/>
      <c r="F22" s="235"/>
      <c r="G22" s="236"/>
      <c r="H22" s="236"/>
      <c r="I22" s="236"/>
      <c r="J22" s="236"/>
      <c r="K22" s="261"/>
    </row>
    <row r="23" ht="15" spans="1:11">
      <c r="A23" s="234" t="s">
        <v>3876</v>
      </c>
      <c r="B23" s="235"/>
      <c r="C23" s="235"/>
      <c r="D23" s="235"/>
      <c r="E23" s="235"/>
      <c r="F23" s="235"/>
      <c r="G23" s="236"/>
      <c r="H23" s="236"/>
      <c r="I23" s="236"/>
      <c r="J23" s="236"/>
      <c r="K23" s="261"/>
    </row>
    <row r="24" spans="1:11">
      <c r="A24" s="237" t="s">
        <v>3877</v>
      </c>
      <c r="B24" s="238"/>
      <c r="C24" s="238"/>
      <c r="D24" s="238"/>
      <c r="E24" s="238"/>
      <c r="F24" s="238"/>
      <c r="G24" s="238"/>
      <c r="H24" s="238"/>
      <c r="I24" s="262"/>
      <c r="J24" s="262"/>
      <c r="K24" s="263"/>
    </row>
    <row r="25" ht="15" spans="1:11">
      <c r="A25" s="239" t="s">
        <v>3878</v>
      </c>
      <c r="B25" s="240"/>
      <c r="C25" s="240"/>
      <c r="D25" s="240"/>
      <c r="E25" s="240"/>
      <c r="F25" s="240"/>
      <c r="G25" s="240"/>
      <c r="H25" s="240"/>
      <c r="I25" s="264"/>
      <c r="J25" s="264"/>
      <c r="K25" s="265"/>
    </row>
    <row r="26" spans="1:11">
      <c r="A26" s="241" t="s">
        <v>3879</v>
      </c>
      <c r="B26" s="242"/>
      <c r="C26" s="242"/>
      <c r="D26" s="242"/>
      <c r="E26" s="242"/>
      <c r="F26" s="242"/>
      <c r="G26" s="236"/>
      <c r="H26" s="236"/>
      <c r="I26" s="236"/>
      <c r="J26" s="236"/>
      <c r="K26" s="261"/>
    </row>
    <row r="27" spans="1:11">
      <c r="A27" s="241" t="s">
        <v>3880</v>
      </c>
      <c r="B27" s="242"/>
      <c r="C27" s="242"/>
      <c r="D27" s="242"/>
      <c r="E27" s="242"/>
      <c r="F27" s="242"/>
      <c r="G27" s="236"/>
      <c r="H27" s="236"/>
      <c r="I27" s="236"/>
      <c r="J27" s="236"/>
      <c r="K27" s="261"/>
    </row>
    <row r="28" ht="15" spans="1:11">
      <c r="A28" s="243" t="s">
        <v>3881</v>
      </c>
      <c r="B28" s="242"/>
      <c r="C28" s="242"/>
      <c r="D28" s="242"/>
      <c r="E28" s="242"/>
      <c r="F28" s="242"/>
      <c r="G28" s="236"/>
      <c r="H28" s="236"/>
      <c r="I28" s="236"/>
      <c r="J28" s="236"/>
      <c r="K28" s="261"/>
    </row>
    <row r="29" spans="1:11">
      <c r="A29" s="244" t="s">
        <v>3882</v>
      </c>
      <c r="B29" s="245"/>
      <c r="C29" s="245"/>
      <c r="D29" s="245"/>
      <c r="E29" s="245"/>
      <c r="F29" s="245"/>
      <c r="G29" s="246"/>
      <c r="H29" s="246"/>
      <c r="I29" s="246"/>
      <c r="J29" s="246"/>
      <c r="K29" s="263"/>
    </row>
    <row r="30" spans="1:11">
      <c r="A30" s="243" t="s">
        <v>3883</v>
      </c>
      <c r="B30" s="242"/>
      <c r="C30" s="242"/>
      <c r="D30" s="242"/>
      <c r="E30" s="242"/>
      <c r="F30" s="242"/>
      <c r="G30" s="236"/>
      <c r="H30" s="236"/>
      <c r="I30" s="236"/>
      <c r="J30" s="236"/>
      <c r="K30" s="261"/>
    </row>
    <row r="31" spans="1:11">
      <c r="A31" s="241" t="s">
        <v>3884</v>
      </c>
      <c r="B31" s="242"/>
      <c r="C31" s="242"/>
      <c r="D31" s="242"/>
      <c r="E31" s="242"/>
      <c r="F31" s="242"/>
      <c r="G31" s="236"/>
      <c r="H31" s="236"/>
      <c r="I31" s="236"/>
      <c r="J31" s="236"/>
      <c r="K31" s="261"/>
    </row>
    <row r="32" spans="1:11">
      <c r="A32" s="241" t="s">
        <v>3885</v>
      </c>
      <c r="B32" s="242"/>
      <c r="C32" s="242"/>
      <c r="D32" s="242"/>
      <c r="E32" s="242"/>
      <c r="F32" s="242"/>
      <c r="G32" s="236"/>
      <c r="H32" s="236"/>
      <c r="I32" s="236"/>
      <c r="J32" s="236"/>
      <c r="K32" s="261"/>
    </row>
    <row r="33" spans="1:11">
      <c r="A33" s="241" t="s">
        <v>3886</v>
      </c>
      <c r="B33" s="242"/>
      <c r="C33" s="242"/>
      <c r="D33" s="242"/>
      <c r="E33" s="242"/>
      <c r="F33" s="242"/>
      <c r="G33" s="236"/>
      <c r="H33" s="236"/>
      <c r="I33" s="236"/>
      <c r="J33" s="236"/>
      <c r="K33" s="261"/>
    </row>
    <row r="34" spans="1:11">
      <c r="A34" s="241" t="s">
        <v>3887</v>
      </c>
      <c r="B34" s="242"/>
      <c r="C34" s="242"/>
      <c r="D34" s="242"/>
      <c r="E34" s="242"/>
      <c r="F34" s="242"/>
      <c r="G34" s="236"/>
      <c r="H34" s="236"/>
      <c r="I34" s="236"/>
      <c r="J34" s="236"/>
      <c r="K34" s="261"/>
    </row>
    <row r="35" ht="15" spans="1:11">
      <c r="A35" s="247" t="s">
        <v>3888</v>
      </c>
      <c r="B35" s="248"/>
      <c r="C35" s="248"/>
      <c r="D35" s="248"/>
      <c r="E35" s="248"/>
      <c r="F35" s="248"/>
      <c r="G35" s="249"/>
      <c r="H35" s="249"/>
      <c r="I35" s="249"/>
      <c r="J35" s="249"/>
      <c r="K35" s="265"/>
    </row>
    <row r="36" spans="1:11">
      <c r="A36" s="244" t="s">
        <v>3889</v>
      </c>
      <c r="B36" s="245"/>
      <c r="C36" s="245"/>
      <c r="D36" s="245"/>
      <c r="E36" s="245"/>
      <c r="F36" s="245"/>
      <c r="G36" s="246"/>
      <c r="H36" s="246"/>
      <c r="I36" s="246"/>
      <c r="J36" s="246"/>
      <c r="K36" s="263"/>
    </row>
    <row r="37" spans="1:11">
      <c r="A37" s="243" t="s">
        <v>3890</v>
      </c>
      <c r="B37" s="242"/>
      <c r="C37" s="242"/>
      <c r="D37" s="242"/>
      <c r="E37" s="242"/>
      <c r="F37" s="242"/>
      <c r="G37" s="236"/>
      <c r="H37" s="236"/>
      <c r="I37" s="236"/>
      <c r="J37" s="236"/>
      <c r="K37" s="261"/>
    </row>
    <row r="38" spans="1:11">
      <c r="A38" s="241" t="s">
        <v>3891</v>
      </c>
      <c r="B38" s="242"/>
      <c r="C38" s="242"/>
      <c r="D38" s="242"/>
      <c r="E38" s="242"/>
      <c r="F38" s="242"/>
      <c r="G38" s="236"/>
      <c r="H38" s="236"/>
      <c r="I38" s="236"/>
      <c r="J38" s="236"/>
      <c r="K38" s="261"/>
    </row>
    <row r="39" spans="1:11">
      <c r="A39" s="243" t="s">
        <v>3892</v>
      </c>
      <c r="B39" s="242"/>
      <c r="C39" s="242"/>
      <c r="D39" s="242"/>
      <c r="E39" s="242"/>
      <c r="F39" s="242"/>
      <c r="G39" s="236"/>
      <c r="H39" s="236"/>
      <c r="I39" s="236"/>
      <c r="J39" s="236"/>
      <c r="K39" s="261"/>
    </row>
    <row r="40" spans="1:11">
      <c r="A40" s="243" t="s">
        <v>3893</v>
      </c>
      <c r="B40" s="242"/>
      <c r="C40" s="242"/>
      <c r="D40" s="242"/>
      <c r="E40" s="242"/>
      <c r="F40" s="242"/>
      <c r="G40" s="236"/>
      <c r="H40" s="236"/>
      <c r="I40" s="236"/>
      <c r="J40" s="236"/>
      <c r="K40" s="261"/>
    </row>
    <row r="41" spans="1:11">
      <c r="A41" s="243" t="s">
        <v>3894</v>
      </c>
      <c r="B41" s="242"/>
      <c r="C41" s="242"/>
      <c r="D41" s="242"/>
      <c r="E41" s="242"/>
      <c r="F41" s="242"/>
      <c r="G41" s="236"/>
      <c r="H41" s="236"/>
      <c r="I41" s="236"/>
      <c r="J41" s="236"/>
      <c r="K41" s="261"/>
    </row>
    <row r="42" spans="1:11">
      <c r="A42" s="243" t="s">
        <v>3895</v>
      </c>
      <c r="B42" s="242"/>
      <c r="C42" s="242"/>
      <c r="D42" s="242"/>
      <c r="E42" s="242"/>
      <c r="F42" s="242"/>
      <c r="G42" s="236"/>
      <c r="H42" s="236"/>
      <c r="I42" s="236"/>
      <c r="J42" s="236"/>
      <c r="K42" s="261"/>
    </row>
    <row r="43" ht="15" spans="1:11">
      <c r="A43" s="250" t="s">
        <v>3896</v>
      </c>
      <c r="B43" s="248"/>
      <c r="C43" s="248"/>
      <c r="D43" s="248"/>
      <c r="E43" s="248"/>
      <c r="F43" s="248"/>
      <c r="G43" s="249"/>
      <c r="H43" s="249"/>
      <c r="I43" s="249"/>
      <c r="J43" s="249"/>
      <c r="K43" s="265"/>
    </row>
    <row r="44" spans="1:11">
      <c r="A44" s="251" t="s">
        <v>3897</v>
      </c>
      <c r="B44" s="252"/>
      <c r="C44" s="252"/>
      <c r="D44" s="252"/>
      <c r="E44" s="252"/>
      <c r="F44" s="252"/>
      <c r="G44" s="246"/>
      <c r="H44" s="246"/>
      <c r="I44" s="246"/>
      <c r="J44" s="246"/>
      <c r="K44" s="263"/>
    </row>
    <row r="45" spans="1:11">
      <c r="A45" s="234" t="s">
        <v>3898</v>
      </c>
      <c r="B45" s="235"/>
      <c r="C45" s="235"/>
      <c r="D45" s="235"/>
      <c r="E45" s="235"/>
      <c r="F45" s="235"/>
      <c r="G45" s="236"/>
      <c r="H45" s="236"/>
      <c r="I45" s="236"/>
      <c r="J45" s="236"/>
      <c r="K45" s="261"/>
    </row>
    <row r="46" spans="1:11">
      <c r="A46" s="234"/>
      <c r="B46" s="235"/>
      <c r="C46" s="235"/>
      <c r="D46" s="235"/>
      <c r="E46" s="235"/>
      <c r="F46" s="235"/>
      <c r="G46" s="236"/>
      <c r="H46" s="236"/>
      <c r="I46" s="236"/>
      <c r="J46" s="236"/>
      <c r="K46" s="261"/>
    </row>
    <row r="47" spans="1:11">
      <c r="A47" s="234" t="s">
        <v>3899</v>
      </c>
      <c r="B47" s="235"/>
      <c r="C47" s="235"/>
      <c r="D47" s="235"/>
      <c r="E47" s="235"/>
      <c r="F47" s="235"/>
      <c r="G47" s="236"/>
      <c r="H47" s="236"/>
      <c r="I47" s="236"/>
      <c r="J47" s="236"/>
      <c r="K47" s="261"/>
    </row>
    <row r="48" spans="1:11">
      <c r="A48" s="234" t="s">
        <v>3900</v>
      </c>
      <c r="B48" s="235"/>
      <c r="C48" s="235"/>
      <c r="D48" s="235"/>
      <c r="E48" s="235"/>
      <c r="F48" s="235"/>
      <c r="G48" s="236"/>
      <c r="H48" s="236"/>
      <c r="I48" s="236"/>
      <c r="J48" s="236"/>
      <c r="K48" s="261"/>
    </row>
    <row r="49" spans="1:11">
      <c r="A49" s="234" t="s">
        <v>3901</v>
      </c>
      <c r="B49" s="235"/>
      <c r="C49" s="235"/>
      <c r="D49" s="235"/>
      <c r="E49" s="235"/>
      <c r="F49" s="235"/>
      <c r="G49" s="236"/>
      <c r="H49" s="236"/>
      <c r="I49" s="236"/>
      <c r="J49" s="236"/>
      <c r="K49" s="261"/>
    </row>
    <row r="50" ht="15" spans="1:11">
      <c r="A50" s="253" t="s">
        <v>3902</v>
      </c>
      <c r="B50" s="254"/>
      <c r="C50" s="254"/>
      <c r="D50" s="254"/>
      <c r="E50" s="254"/>
      <c r="F50" s="254"/>
      <c r="G50" s="249"/>
      <c r="H50" s="249"/>
      <c r="I50" s="249"/>
      <c r="J50" s="249"/>
      <c r="K50" s="265"/>
    </row>
    <row r="51" spans="1:11">
      <c r="A51" s="234" t="s">
        <v>3903</v>
      </c>
      <c r="B51" s="235"/>
      <c r="C51" s="235"/>
      <c r="D51" s="235"/>
      <c r="E51" s="235"/>
      <c r="F51" s="235"/>
      <c r="G51" s="236"/>
      <c r="H51" s="236"/>
      <c r="I51" s="236"/>
      <c r="J51" s="236"/>
      <c r="K51" s="261"/>
    </row>
    <row r="52" spans="1:11">
      <c r="A52" s="234" t="s">
        <v>3904</v>
      </c>
      <c r="B52" s="235"/>
      <c r="C52" s="235"/>
      <c r="D52" s="235"/>
      <c r="E52" s="235"/>
      <c r="F52" s="235"/>
      <c r="G52" s="236"/>
      <c r="H52" s="236"/>
      <c r="I52" s="236"/>
      <c r="J52" s="236"/>
      <c r="K52" s="261"/>
    </row>
    <row r="53" spans="1:11">
      <c r="A53" s="234" t="s">
        <v>3905</v>
      </c>
      <c r="B53" s="235"/>
      <c r="C53" s="235"/>
      <c r="D53" s="235"/>
      <c r="E53" s="235"/>
      <c r="F53" s="235"/>
      <c r="G53" s="236"/>
      <c r="H53" s="236"/>
      <c r="I53" s="236"/>
      <c r="J53" s="236"/>
      <c r="K53" s="261"/>
    </row>
    <row r="54" spans="1:11">
      <c r="A54" s="234" t="s">
        <v>3906</v>
      </c>
      <c r="B54" s="235"/>
      <c r="C54" s="235"/>
      <c r="D54" s="235"/>
      <c r="E54" s="235"/>
      <c r="F54" s="235"/>
      <c r="G54" s="236"/>
      <c r="H54" s="236"/>
      <c r="I54" s="236"/>
      <c r="J54" s="236"/>
      <c r="K54" s="261"/>
    </row>
    <row r="55" spans="1:11">
      <c r="A55" s="234" t="s">
        <v>3907</v>
      </c>
      <c r="B55" s="235"/>
      <c r="C55" s="235"/>
      <c r="D55" s="235"/>
      <c r="E55" s="235"/>
      <c r="F55" s="235"/>
      <c r="G55" s="236"/>
      <c r="H55" s="236"/>
      <c r="I55" s="236"/>
      <c r="J55" s="236"/>
      <c r="K55" s="261"/>
    </row>
    <row r="56" ht="15" spans="1:11">
      <c r="A56" s="255"/>
      <c r="B56" s="256"/>
      <c r="C56" s="256"/>
      <c r="D56" s="256"/>
      <c r="E56" s="256"/>
      <c r="F56" s="256"/>
      <c r="G56" s="256"/>
      <c r="H56" s="256"/>
      <c r="I56" s="256"/>
      <c r="J56" s="256"/>
      <c r="K56" s="266"/>
    </row>
    <row r="57" ht="33" customHeight="1" spans="1:11">
      <c r="A57" s="147" t="s">
        <v>3739</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1992</v>
      </c>
      <c r="B3" s="34"/>
      <c r="C3" s="34"/>
      <c r="D3" s="34"/>
      <c r="E3" s="34"/>
      <c r="F3" s="34"/>
      <c r="G3" s="34"/>
      <c r="H3" s="34"/>
      <c r="I3" s="56"/>
      <c r="J3" s="55"/>
      <c r="K3" s="55"/>
    </row>
    <row r="4" ht="33.75" spans="1:11">
      <c r="A4" s="208" t="s">
        <v>3908</v>
      </c>
      <c r="B4" s="208"/>
      <c r="C4" s="208"/>
      <c r="D4" s="208"/>
      <c r="E4" s="208"/>
      <c r="F4" s="208"/>
      <c r="G4" s="208"/>
      <c r="H4" s="209"/>
      <c r="I4" s="257"/>
      <c r="J4" s="258"/>
      <c r="K4" s="258"/>
    </row>
    <row r="5" ht="15" spans="1:11">
      <c r="A5" s="210" t="s">
        <v>3865</v>
      </c>
      <c r="B5" s="211"/>
      <c r="C5" s="211"/>
      <c r="D5" s="211"/>
      <c r="E5" s="211"/>
      <c r="F5" s="211"/>
      <c r="G5" s="212" t="s">
        <v>3866</v>
      </c>
      <c r="H5" s="213"/>
      <c r="I5" s="258"/>
      <c r="J5" s="258"/>
      <c r="K5" s="258"/>
    </row>
    <row r="6" ht="37.5" customHeight="1" spans="1:11">
      <c r="A6" s="214" t="s">
        <v>219</v>
      </c>
      <c r="B6" s="215" t="s">
        <v>3867</v>
      </c>
      <c r="C6" s="215" t="s">
        <v>2983</v>
      </c>
      <c r="D6" s="215" t="s">
        <v>3868</v>
      </c>
      <c r="E6" s="215" t="s">
        <v>3869</v>
      </c>
      <c r="F6" s="215" t="s">
        <v>2634</v>
      </c>
      <c r="G6" s="215" t="s">
        <v>3870</v>
      </c>
      <c r="H6" s="216" t="s">
        <v>99</v>
      </c>
      <c r="I6" s="259" t="s">
        <v>6</v>
      </c>
      <c r="J6" s="258"/>
      <c r="K6" s="258"/>
    </row>
    <row r="7" ht="31.5" customHeight="1" spans="1:11">
      <c r="A7" s="217" t="s">
        <v>248</v>
      </c>
      <c r="B7" s="218">
        <v>52</v>
      </c>
      <c r="C7" s="218">
        <v>52</v>
      </c>
      <c r="D7" s="218">
        <v>52</v>
      </c>
      <c r="E7" s="218">
        <v>52</v>
      </c>
      <c r="F7" s="218">
        <v>52</v>
      </c>
      <c r="G7" s="218">
        <v>52</v>
      </c>
      <c r="H7" s="219"/>
      <c r="I7" s="258"/>
      <c r="J7" s="258"/>
      <c r="K7" s="258"/>
    </row>
    <row r="8" ht="30" customHeight="1" spans="1:11">
      <c r="A8" s="220" t="s">
        <v>3003</v>
      </c>
      <c r="B8" s="221">
        <v>56</v>
      </c>
      <c r="C8" s="221">
        <v>55.5</v>
      </c>
      <c r="D8" s="221">
        <v>55.5</v>
      </c>
      <c r="E8" s="221">
        <v>56</v>
      </c>
      <c r="F8" s="221">
        <v>57</v>
      </c>
      <c r="G8" s="221">
        <v>57</v>
      </c>
      <c r="H8" s="219"/>
      <c r="I8" s="258"/>
      <c r="J8" s="258"/>
      <c r="K8" s="258"/>
    </row>
    <row r="9" ht="30" customHeight="1" spans="1:11">
      <c r="A9" s="222" t="s">
        <v>622</v>
      </c>
      <c r="B9" s="221">
        <v>56</v>
      </c>
      <c r="C9" s="221">
        <v>55.5</v>
      </c>
      <c r="D9" s="221">
        <v>55.5</v>
      </c>
      <c r="E9" s="221">
        <v>56</v>
      </c>
      <c r="F9" s="221">
        <v>57</v>
      </c>
      <c r="G9" s="221">
        <v>57</v>
      </c>
      <c r="H9" s="219"/>
      <c r="I9" s="258"/>
      <c r="J9" s="258"/>
      <c r="K9" s="258"/>
    </row>
    <row r="10" ht="36" customHeight="1" spans="1:11">
      <c r="A10" s="220" t="s">
        <v>3871</v>
      </c>
      <c r="B10" s="223">
        <v>36</v>
      </c>
      <c r="C10" s="223">
        <v>36</v>
      </c>
      <c r="D10" s="223">
        <v>36</v>
      </c>
      <c r="E10" s="223">
        <v>36</v>
      </c>
      <c r="F10" s="223">
        <v>36</v>
      </c>
      <c r="G10" s="223">
        <v>36</v>
      </c>
      <c r="H10" s="213"/>
      <c r="I10" s="258"/>
      <c r="J10" s="258"/>
      <c r="K10" s="258"/>
    </row>
    <row r="11" ht="28" customHeight="1" spans="1:11">
      <c r="A11" s="224" t="s">
        <v>825</v>
      </c>
      <c r="B11" s="225">
        <v>16.5</v>
      </c>
      <c r="C11" s="225">
        <v>16.5</v>
      </c>
      <c r="D11" s="225">
        <v>16.5</v>
      </c>
      <c r="E11" s="225">
        <v>16.5</v>
      </c>
      <c r="F11" s="226" t="s">
        <v>251</v>
      </c>
      <c r="G11" s="226" t="s">
        <v>251</v>
      </c>
      <c r="H11" s="213"/>
      <c r="I11" s="258"/>
      <c r="J11" s="258"/>
      <c r="K11" s="258"/>
    </row>
    <row r="12" ht="31.5" customHeight="1" spans="1:11">
      <c r="A12" s="227" t="s">
        <v>343</v>
      </c>
      <c r="B12" s="225">
        <v>16.5</v>
      </c>
      <c r="C12" s="225">
        <v>16.5</v>
      </c>
      <c r="D12" s="225">
        <v>16.5</v>
      </c>
      <c r="E12" s="225">
        <v>16.5</v>
      </c>
      <c r="F12" s="226" t="s">
        <v>251</v>
      </c>
      <c r="G12" s="226" t="s">
        <v>251</v>
      </c>
      <c r="H12" s="213"/>
      <c r="I12" s="258"/>
      <c r="J12" s="258"/>
      <c r="K12" s="258"/>
    </row>
    <row r="13" ht="31.5" customHeight="1" spans="1:11">
      <c r="A13" s="217" t="s">
        <v>222</v>
      </c>
      <c r="B13" s="225">
        <v>20.5</v>
      </c>
      <c r="C13" s="225">
        <v>20.5</v>
      </c>
      <c r="D13" s="225">
        <v>20.5</v>
      </c>
      <c r="E13" s="225">
        <v>20.5</v>
      </c>
      <c r="F13" s="226" t="s">
        <v>251</v>
      </c>
      <c r="G13" s="226" t="s">
        <v>251</v>
      </c>
      <c r="H13" s="213"/>
      <c r="I13" s="258"/>
      <c r="J13" s="258"/>
      <c r="K13" s="258"/>
    </row>
    <row r="14" ht="25" customHeight="1" spans="1:10">
      <c r="A14" s="227" t="s">
        <v>321</v>
      </c>
      <c r="B14" s="225">
        <v>16.5</v>
      </c>
      <c r="C14" s="225">
        <v>16.5</v>
      </c>
      <c r="D14" s="225">
        <v>16.5</v>
      </c>
      <c r="E14" s="225">
        <v>16.5</v>
      </c>
      <c r="F14" s="226" t="s">
        <v>251</v>
      </c>
      <c r="G14" s="226" t="s">
        <v>251</v>
      </c>
      <c r="H14" s="213"/>
      <c r="I14" s="258"/>
      <c r="J14" s="258"/>
    </row>
    <row r="15" ht="31.5" customHeight="1" spans="1:11">
      <c r="A15" s="227" t="s">
        <v>313</v>
      </c>
      <c r="B15" s="225">
        <v>16.5</v>
      </c>
      <c r="C15" s="225">
        <v>16.5</v>
      </c>
      <c r="D15" s="225">
        <v>16.5</v>
      </c>
      <c r="E15" s="225">
        <v>16.5</v>
      </c>
      <c r="F15" s="226" t="s">
        <v>251</v>
      </c>
      <c r="G15" s="226" t="s">
        <v>251</v>
      </c>
      <c r="H15" s="213"/>
      <c r="I15" s="258"/>
      <c r="J15" s="258"/>
      <c r="K15" s="258"/>
    </row>
    <row r="16" ht="31.5" customHeight="1" spans="1:11">
      <c r="A16" s="228" t="s">
        <v>329</v>
      </c>
      <c r="B16" s="225">
        <v>19.5</v>
      </c>
      <c r="C16" s="225">
        <v>19.5</v>
      </c>
      <c r="D16" s="225">
        <v>19.5</v>
      </c>
      <c r="E16" s="225">
        <v>19.5</v>
      </c>
      <c r="F16" s="226" t="s">
        <v>251</v>
      </c>
      <c r="G16" s="226" t="s">
        <v>251</v>
      </c>
      <c r="H16" s="213"/>
      <c r="I16" s="258"/>
      <c r="J16" s="258"/>
      <c r="K16" s="258"/>
    </row>
    <row r="17" ht="31.5" customHeight="1" spans="1:11">
      <c r="A17" s="217" t="s">
        <v>396</v>
      </c>
      <c r="B17" s="229">
        <v>25</v>
      </c>
      <c r="C17" s="229">
        <v>25</v>
      </c>
      <c r="D17" s="229">
        <v>25</v>
      </c>
      <c r="E17" s="229">
        <v>25</v>
      </c>
      <c r="F17" s="226" t="s">
        <v>251</v>
      </c>
      <c r="G17" s="226" t="s">
        <v>251</v>
      </c>
      <c r="H17" s="213"/>
      <c r="I17" s="258"/>
      <c r="J17" s="258"/>
      <c r="K17" s="258"/>
    </row>
    <row r="18" ht="27" customHeight="1" spans="1:11">
      <c r="A18" s="228" t="s">
        <v>380</v>
      </c>
      <c r="B18" s="230">
        <v>23</v>
      </c>
      <c r="C18" s="230">
        <v>23</v>
      </c>
      <c r="D18" s="230">
        <v>23</v>
      </c>
      <c r="E18" s="230">
        <v>23</v>
      </c>
      <c r="F18" s="226" t="s">
        <v>251</v>
      </c>
      <c r="G18" s="226" t="s">
        <v>251</v>
      </c>
      <c r="H18" s="213"/>
      <c r="I18" s="258"/>
      <c r="J18" s="258"/>
      <c r="K18" s="258"/>
    </row>
    <row r="19" ht="60" customHeight="1" spans="1:11">
      <c r="A19" s="231" t="s">
        <v>3872</v>
      </c>
      <c r="B19" s="232"/>
      <c r="C19" s="233"/>
      <c r="D19" s="233"/>
      <c r="E19" s="233"/>
      <c r="F19" s="233"/>
      <c r="G19" s="233"/>
      <c r="H19" s="233"/>
      <c r="I19" s="233"/>
      <c r="J19" s="233"/>
      <c r="K19" s="260"/>
    </row>
    <row r="20" spans="1:11">
      <c r="A20" s="234" t="s">
        <v>3873</v>
      </c>
      <c r="B20" s="235"/>
      <c r="C20" s="235"/>
      <c r="D20" s="235"/>
      <c r="E20" s="235"/>
      <c r="F20" s="235"/>
      <c r="G20" s="236"/>
      <c r="H20" s="236"/>
      <c r="I20" s="236"/>
      <c r="J20" s="236"/>
      <c r="K20" s="261"/>
    </row>
    <row r="21" spans="1:11">
      <c r="A21" s="234" t="s">
        <v>3874</v>
      </c>
      <c r="B21" s="235"/>
      <c r="C21" s="235"/>
      <c r="D21" s="235"/>
      <c r="E21" s="235"/>
      <c r="F21" s="235"/>
      <c r="G21" s="236"/>
      <c r="H21" s="236"/>
      <c r="I21" s="236"/>
      <c r="J21" s="236"/>
      <c r="K21" s="261"/>
    </row>
    <row r="22" spans="1:11">
      <c r="A22" s="234" t="s">
        <v>3875</v>
      </c>
      <c r="B22" s="235"/>
      <c r="C22" s="235"/>
      <c r="D22" s="235"/>
      <c r="E22" s="235"/>
      <c r="F22" s="235"/>
      <c r="G22" s="236"/>
      <c r="H22" s="236"/>
      <c r="I22" s="236"/>
      <c r="J22" s="236"/>
      <c r="K22" s="261"/>
    </row>
    <row r="23" ht="15" spans="1:11">
      <c r="A23" s="234" t="s">
        <v>3876</v>
      </c>
      <c r="B23" s="235"/>
      <c r="C23" s="235"/>
      <c r="D23" s="235"/>
      <c r="E23" s="235"/>
      <c r="F23" s="235"/>
      <c r="G23" s="236"/>
      <c r="H23" s="236"/>
      <c r="I23" s="236"/>
      <c r="J23" s="236"/>
      <c r="K23" s="261"/>
    </row>
    <row r="24" spans="1:11">
      <c r="A24" s="237" t="s">
        <v>3877</v>
      </c>
      <c r="B24" s="238"/>
      <c r="C24" s="238"/>
      <c r="D24" s="238"/>
      <c r="E24" s="238"/>
      <c r="F24" s="238"/>
      <c r="G24" s="238"/>
      <c r="H24" s="238"/>
      <c r="I24" s="262"/>
      <c r="J24" s="262"/>
      <c r="K24" s="263"/>
    </row>
    <row r="25" ht="15" customHeight="1" spans="1:11">
      <c r="A25" s="239" t="s">
        <v>3878</v>
      </c>
      <c r="B25" s="240"/>
      <c r="C25" s="240"/>
      <c r="D25" s="240"/>
      <c r="E25" s="240"/>
      <c r="F25" s="240"/>
      <c r="G25" s="240"/>
      <c r="H25" s="240"/>
      <c r="I25" s="264"/>
      <c r="J25" s="264"/>
      <c r="K25" s="265"/>
    </row>
    <row r="26" spans="1:11">
      <c r="A26" s="241" t="s">
        <v>3879</v>
      </c>
      <c r="B26" s="242"/>
      <c r="C26" s="242"/>
      <c r="D26" s="242"/>
      <c r="E26" s="242"/>
      <c r="F26" s="242"/>
      <c r="G26" s="236"/>
      <c r="H26" s="236"/>
      <c r="I26" s="236"/>
      <c r="J26" s="236"/>
      <c r="K26" s="261"/>
    </row>
    <row r="27" spans="1:11">
      <c r="A27" s="241" t="s">
        <v>3880</v>
      </c>
      <c r="B27" s="242"/>
      <c r="C27" s="242"/>
      <c r="D27" s="242"/>
      <c r="E27" s="242"/>
      <c r="F27" s="242"/>
      <c r="G27" s="236"/>
      <c r="H27" s="236"/>
      <c r="I27" s="236"/>
      <c r="J27" s="236"/>
      <c r="K27" s="261"/>
    </row>
    <row r="28" ht="22" customHeight="1" spans="1:11">
      <c r="A28" s="243" t="s">
        <v>3881</v>
      </c>
      <c r="B28" s="242"/>
      <c r="C28" s="242"/>
      <c r="D28" s="242"/>
      <c r="E28" s="242"/>
      <c r="F28" s="242"/>
      <c r="G28" s="236"/>
      <c r="H28" s="236"/>
      <c r="I28" s="236"/>
      <c r="J28" s="236"/>
      <c r="K28" s="261"/>
    </row>
    <row r="29" spans="1:11">
      <c r="A29" s="244" t="s">
        <v>3882</v>
      </c>
      <c r="B29" s="245"/>
      <c r="C29" s="245"/>
      <c r="D29" s="245"/>
      <c r="E29" s="245"/>
      <c r="F29" s="245"/>
      <c r="G29" s="246"/>
      <c r="H29" s="246"/>
      <c r="I29" s="246"/>
      <c r="J29" s="246"/>
      <c r="K29" s="263"/>
    </row>
    <row r="30" spans="1:11">
      <c r="A30" s="243" t="s">
        <v>3883</v>
      </c>
      <c r="B30" s="242"/>
      <c r="C30" s="242"/>
      <c r="D30" s="242"/>
      <c r="E30" s="242"/>
      <c r="F30" s="242"/>
      <c r="G30" s="236"/>
      <c r="H30" s="236"/>
      <c r="I30" s="236"/>
      <c r="J30" s="236"/>
      <c r="K30" s="261"/>
    </row>
    <row r="31" spans="1:11">
      <c r="A31" s="241" t="s">
        <v>3884</v>
      </c>
      <c r="B31" s="242"/>
      <c r="C31" s="242"/>
      <c r="D31" s="242"/>
      <c r="E31" s="242"/>
      <c r="F31" s="242"/>
      <c r="G31" s="236"/>
      <c r="H31" s="236"/>
      <c r="I31" s="236"/>
      <c r="J31" s="236"/>
      <c r="K31" s="261"/>
    </row>
    <row r="32" spans="1:11">
      <c r="A32" s="241" t="s">
        <v>3885</v>
      </c>
      <c r="B32" s="242"/>
      <c r="C32" s="242"/>
      <c r="D32" s="242"/>
      <c r="E32" s="242"/>
      <c r="F32" s="242"/>
      <c r="G32" s="236"/>
      <c r="H32" s="236"/>
      <c r="I32" s="236"/>
      <c r="J32" s="236"/>
      <c r="K32" s="261"/>
    </row>
    <row r="33" spans="1:11">
      <c r="A33" s="241" t="s">
        <v>3886</v>
      </c>
      <c r="B33" s="242"/>
      <c r="C33" s="242"/>
      <c r="D33" s="242"/>
      <c r="E33" s="242"/>
      <c r="F33" s="242"/>
      <c r="G33" s="236"/>
      <c r="H33" s="236"/>
      <c r="I33" s="236"/>
      <c r="J33" s="236"/>
      <c r="K33" s="261"/>
    </row>
    <row r="34" spans="1:11">
      <c r="A34" s="241" t="s">
        <v>3887</v>
      </c>
      <c r="B34" s="242"/>
      <c r="C34" s="242"/>
      <c r="D34" s="242"/>
      <c r="E34" s="242"/>
      <c r="F34" s="242"/>
      <c r="G34" s="236"/>
      <c r="H34" s="236"/>
      <c r="I34" s="236"/>
      <c r="J34" s="236"/>
      <c r="K34" s="261"/>
    </row>
    <row r="35" ht="15" spans="1:11">
      <c r="A35" s="247" t="s">
        <v>3888</v>
      </c>
      <c r="B35" s="248"/>
      <c r="C35" s="248"/>
      <c r="D35" s="248"/>
      <c r="E35" s="248"/>
      <c r="F35" s="248"/>
      <c r="G35" s="249"/>
      <c r="H35" s="249"/>
      <c r="I35" s="249"/>
      <c r="J35" s="249"/>
      <c r="K35" s="265"/>
    </row>
    <row r="36" spans="1:11">
      <c r="A36" s="244" t="s">
        <v>3889</v>
      </c>
      <c r="B36" s="245"/>
      <c r="C36" s="245"/>
      <c r="D36" s="245"/>
      <c r="E36" s="245"/>
      <c r="F36" s="245"/>
      <c r="G36" s="246"/>
      <c r="H36" s="246"/>
      <c r="I36" s="246"/>
      <c r="J36" s="246"/>
      <c r="K36" s="263"/>
    </row>
    <row r="37" spans="1:11">
      <c r="A37" s="243" t="s">
        <v>3890</v>
      </c>
      <c r="B37" s="242"/>
      <c r="C37" s="242"/>
      <c r="D37" s="242"/>
      <c r="E37" s="242"/>
      <c r="F37" s="242"/>
      <c r="G37" s="236"/>
      <c r="H37" s="236"/>
      <c r="I37" s="236"/>
      <c r="J37" s="236"/>
      <c r="K37" s="261"/>
    </row>
    <row r="38" spans="1:11">
      <c r="A38" s="241" t="s">
        <v>3891</v>
      </c>
      <c r="B38" s="242"/>
      <c r="C38" s="242"/>
      <c r="D38" s="242"/>
      <c r="E38" s="242"/>
      <c r="F38" s="242"/>
      <c r="G38" s="236"/>
      <c r="H38" s="236"/>
      <c r="I38" s="236"/>
      <c r="J38" s="236"/>
      <c r="K38" s="261"/>
    </row>
    <row r="39" spans="1:11">
      <c r="A39" s="243" t="s">
        <v>3909</v>
      </c>
      <c r="B39" s="242"/>
      <c r="C39" s="242"/>
      <c r="D39" s="242"/>
      <c r="E39" s="242"/>
      <c r="F39" s="242"/>
      <c r="G39" s="236"/>
      <c r="H39" s="236"/>
      <c r="I39" s="236"/>
      <c r="J39" s="236"/>
      <c r="K39" s="261"/>
    </row>
    <row r="40" spans="1:11">
      <c r="A40" s="243" t="s">
        <v>3893</v>
      </c>
      <c r="B40" s="242"/>
      <c r="C40" s="242"/>
      <c r="D40" s="242"/>
      <c r="E40" s="242"/>
      <c r="F40" s="242"/>
      <c r="G40" s="236"/>
      <c r="H40" s="236"/>
      <c r="I40" s="236"/>
      <c r="J40" s="236"/>
      <c r="K40" s="261"/>
    </row>
    <row r="41" spans="1:11">
      <c r="A41" s="243" t="s">
        <v>3894</v>
      </c>
      <c r="B41" s="242"/>
      <c r="C41" s="242"/>
      <c r="D41" s="242"/>
      <c r="E41" s="242"/>
      <c r="F41" s="242"/>
      <c r="G41" s="236"/>
      <c r="H41" s="236"/>
      <c r="I41" s="236"/>
      <c r="J41" s="236"/>
      <c r="K41" s="261"/>
    </row>
    <row r="42" spans="1:11">
      <c r="A42" s="243" t="s">
        <v>3895</v>
      </c>
      <c r="B42" s="242"/>
      <c r="C42" s="242"/>
      <c r="D42" s="242"/>
      <c r="E42" s="242"/>
      <c r="F42" s="242"/>
      <c r="G42" s="236"/>
      <c r="H42" s="236"/>
      <c r="I42" s="236"/>
      <c r="J42" s="236"/>
      <c r="K42" s="261"/>
    </row>
    <row r="43" ht="20" customHeight="1" spans="1:11">
      <c r="A43" s="250" t="s">
        <v>3896</v>
      </c>
      <c r="B43" s="248"/>
      <c r="C43" s="248"/>
      <c r="D43" s="248"/>
      <c r="E43" s="248"/>
      <c r="F43" s="248"/>
      <c r="G43" s="249"/>
      <c r="H43" s="249"/>
      <c r="I43" s="249"/>
      <c r="J43" s="249"/>
      <c r="K43" s="265"/>
    </row>
    <row r="44" spans="1:11">
      <c r="A44" s="251" t="s">
        <v>3897</v>
      </c>
      <c r="B44" s="252"/>
      <c r="C44" s="252"/>
      <c r="D44" s="252"/>
      <c r="E44" s="252"/>
      <c r="F44" s="252"/>
      <c r="G44" s="246"/>
      <c r="H44" s="246"/>
      <c r="I44" s="246"/>
      <c r="J44" s="246"/>
      <c r="K44" s="263"/>
    </row>
    <row r="45" spans="1:11">
      <c r="A45" s="234" t="s">
        <v>3898</v>
      </c>
      <c r="B45" s="235"/>
      <c r="C45" s="235"/>
      <c r="D45" s="235"/>
      <c r="E45" s="235"/>
      <c r="F45" s="235"/>
      <c r="G45" s="236"/>
      <c r="H45" s="236"/>
      <c r="I45" s="236"/>
      <c r="J45" s="236"/>
      <c r="K45" s="261"/>
    </row>
    <row r="46" spans="1:11">
      <c r="A46" s="234"/>
      <c r="B46" s="235"/>
      <c r="C46" s="235"/>
      <c r="D46" s="235"/>
      <c r="E46" s="235"/>
      <c r="F46" s="235"/>
      <c r="G46" s="236"/>
      <c r="H46" s="236"/>
      <c r="I46" s="236"/>
      <c r="J46" s="236"/>
      <c r="K46" s="261"/>
    </row>
    <row r="47" spans="1:11">
      <c r="A47" s="234" t="s">
        <v>3899</v>
      </c>
      <c r="B47" s="235"/>
      <c r="C47" s="235"/>
      <c r="D47" s="235"/>
      <c r="E47" s="235"/>
      <c r="F47" s="235"/>
      <c r="G47" s="236"/>
      <c r="H47" s="236"/>
      <c r="I47" s="236"/>
      <c r="J47" s="236"/>
      <c r="K47" s="261"/>
    </row>
    <row r="48" spans="1:11">
      <c r="A48" s="234" t="s">
        <v>3900</v>
      </c>
      <c r="B48" s="235"/>
      <c r="C48" s="235"/>
      <c r="D48" s="235"/>
      <c r="E48" s="235"/>
      <c r="F48" s="235"/>
      <c r="G48" s="236"/>
      <c r="H48" s="236"/>
      <c r="I48" s="236"/>
      <c r="J48" s="236"/>
      <c r="K48" s="261"/>
    </row>
    <row r="49" spans="1:11">
      <c r="A49" s="234" t="s">
        <v>3901</v>
      </c>
      <c r="B49" s="235"/>
      <c r="C49" s="235"/>
      <c r="D49" s="235"/>
      <c r="E49" s="235"/>
      <c r="F49" s="235"/>
      <c r="G49" s="236"/>
      <c r="H49" s="236"/>
      <c r="I49" s="236"/>
      <c r="J49" s="236"/>
      <c r="K49" s="261"/>
    </row>
    <row r="50" ht="15" spans="1:11">
      <c r="A50" s="253" t="s">
        <v>3902</v>
      </c>
      <c r="B50" s="254"/>
      <c r="C50" s="254"/>
      <c r="D50" s="254"/>
      <c r="E50" s="254"/>
      <c r="F50" s="254"/>
      <c r="G50" s="249"/>
      <c r="H50" s="249"/>
      <c r="I50" s="249"/>
      <c r="J50" s="249"/>
      <c r="K50" s="265"/>
    </row>
    <row r="51" spans="1:11">
      <c r="A51" s="234" t="s">
        <v>3903</v>
      </c>
      <c r="B51" s="235"/>
      <c r="C51" s="235"/>
      <c r="D51" s="235"/>
      <c r="E51" s="235"/>
      <c r="F51" s="235"/>
      <c r="G51" s="236"/>
      <c r="H51" s="236"/>
      <c r="I51" s="236"/>
      <c r="J51" s="236"/>
      <c r="K51" s="261"/>
    </row>
    <row r="52" spans="1:11">
      <c r="A52" s="234" t="s">
        <v>3904</v>
      </c>
      <c r="B52" s="235"/>
      <c r="C52" s="235"/>
      <c r="D52" s="235"/>
      <c r="E52" s="235"/>
      <c r="F52" s="235"/>
      <c r="G52" s="236"/>
      <c r="H52" s="236"/>
      <c r="I52" s="236"/>
      <c r="J52" s="236"/>
      <c r="K52" s="261"/>
    </row>
    <row r="53" spans="1:11">
      <c r="A53" s="234" t="s">
        <v>3905</v>
      </c>
      <c r="B53" s="235"/>
      <c r="C53" s="235"/>
      <c r="D53" s="235"/>
      <c r="E53" s="235"/>
      <c r="F53" s="235"/>
      <c r="G53" s="236"/>
      <c r="H53" s="236"/>
      <c r="I53" s="236"/>
      <c r="J53" s="236"/>
      <c r="K53" s="261"/>
    </row>
    <row r="54" spans="1:11">
      <c r="A54" s="234" t="s">
        <v>3906</v>
      </c>
      <c r="B54" s="235"/>
      <c r="C54" s="235"/>
      <c r="D54" s="235"/>
      <c r="E54" s="235"/>
      <c r="F54" s="235"/>
      <c r="G54" s="236"/>
      <c r="H54" s="236"/>
      <c r="I54" s="236"/>
      <c r="J54" s="236"/>
      <c r="K54" s="261"/>
    </row>
    <row r="55" spans="1:11">
      <c r="A55" s="234" t="s">
        <v>3907</v>
      </c>
      <c r="B55" s="235"/>
      <c r="C55" s="235"/>
      <c r="D55" s="235"/>
      <c r="E55" s="235"/>
      <c r="F55" s="235"/>
      <c r="G55" s="236"/>
      <c r="H55" s="236"/>
      <c r="I55" s="236"/>
      <c r="J55" s="236"/>
      <c r="K55" s="261"/>
    </row>
    <row r="56" ht="15" spans="1:11">
      <c r="A56" s="255"/>
      <c r="B56" s="256"/>
      <c r="C56" s="256"/>
      <c r="D56" s="256"/>
      <c r="E56" s="256"/>
      <c r="F56" s="256"/>
      <c r="G56" s="256"/>
      <c r="H56" s="256"/>
      <c r="I56" s="256"/>
      <c r="J56" s="256"/>
      <c r="K56" s="266"/>
    </row>
    <row r="57" ht="33" customHeight="1" spans="1:11">
      <c r="A57" s="147" t="s">
        <v>3739</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9"/>
  <sheetViews>
    <sheetView topLeftCell="A10" workbookViewId="0">
      <selection activeCell="G39" sqref="G36:G39"/>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5" t="s">
        <v>3910</v>
      </c>
      <c r="B1" s="185"/>
      <c r="C1" s="186"/>
      <c r="D1" s="186"/>
      <c r="E1" s="186"/>
      <c r="IH1" s="184"/>
      <c r="II1" s="184"/>
      <c r="IJ1" s="184"/>
      <c r="IK1" s="184"/>
    </row>
    <row r="2" s="143" customFormat="1" ht="22" customHeight="1" spans="1:245">
      <c r="A2" s="185"/>
      <c r="B2" s="187" t="s">
        <v>3911</v>
      </c>
      <c r="C2" s="187" t="s">
        <v>3912</v>
      </c>
      <c r="D2" s="187" t="s">
        <v>3913</v>
      </c>
      <c r="E2" s="187" t="s">
        <v>3914</v>
      </c>
      <c r="IH2" s="184"/>
      <c r="II2" s="184"/>
      <c r="IJ2" s="184"/>
      <c r="IK2" s="184"/>
    </row>
    <row r="3" s="143" customFormat="1" ht="16" customHeight="1" spans="1:245">
      <c r="A3" s="188">
        <v>0.5</v>
      </c>
      <c r="B3" s="189">
        <f>((((127+(ROUND(A3,0)*$E$1))+(ROUND(A3,0)*$E$1))+21)*1.25)*1.06</f>
        <v>196.1</v>
      </c>
      <c r="C3" s="189">
        <v>205.375</v>
      </c>
      <c r="D3" s="186"/>
      <c r="E3" s="186"/>
      <c r="IH3" s="184"/>
      <c r="II3" s="184"/>
      <c r="IJ3" s="184"/>
      <c r="IK3" s="184"/>
    </row>
    <row r="4" s="143" customFormat="1" ht="16" customHeight="1" spans="1:245">
      <c r="A4" s="188">
        <v>1</v>
      </c>
      <c r="B4" s="189">
        <v>206.7</v>
      </c>
      <c r="C4" s="189">
        <v>222.6</v>
      </c>
      <c r="D4" s="186"/>
      <c r="E4" s="186"/>
      <c r="IH4" s="184"/>
      <c r="II4" s="184"/>
      <c r="IJ4" s="184"/>
      <c r="IK4" s="184"/>
    </row>
    <row r="5" s="143" customFormat="1" ht="16" customHeight="1" spans="1:245">
      <c r="A5" s="188">
        <v>1.5</v>
      </c>
      <c r="B5" s="189">
        <f>((((127+(ROUND(A5,0)*$E$1))+(ROUND(A5,0)*$E$1))+42)*1.25)*1.06</f>
        <v>223.925</v>
      </c>
      <c r="C5" s="189">
        <v>233.2</v>
      </c>
      <c r="D5" s="186"/>
      <c r="E5" s="186"/>
      <c r="IH5" s="184"/>
      <c r="II5" s="184"/>
      <c r="IJ5" s="184"/>
      <c r="IK5" s="184"/>
    </row>
    <row r="6" s="143" customFormat="1" ht="16" customHeight="1" spans="1:245">
      <c r="A6" s="188">
        <v>2</v>
      </c>
      <c r="B6" s="189">
        <f>((((143.01+(ROUND(A6,0)*$E$1))+(ROUND(A6,0)*$E$1))+42)*1.25)*1.06</f>
        <v>245.13825</v>
      </c>
      <c r="C6" s="189">
        <v>256.685625</v>
      </c>
      <c r="D6" s="186"/>
      <c r="E6" s="186"/>
      <c r="IH6" s="184"/>
      <c r="II6" s="184"/>
      <c r="IJ6" s="184"/>
      <c r="IK6" s="184"/>
    </row>
    <row r="7" s="143" customFormat="1" ht="16" customHeight="1" spans="1:245">
      <c r="A7" s="188">
        <v>2.5</v>
      </c>
      <c r="B7" s="189">
        <f>((((161.28+(ROUND(A7,0)*$E$1))+(ROUND(A7,0)*$E$1))+63)*1.25)*1.06</f>
        <v>297.171</v>
      </c>
      <c r="C7" s="189">
        <v>310.387875</v>
      </c>
      <c r="D7" s="186"/>
      <c r="E7" s="186"/>
      <c r="IH7" s="184"/>
      <c r="II7" s="184"/>
      <c r="IJ7" s="184"/>
      <c r="IK7" s="184"/>
    </row>
    <row r="8" s="143" customFormat="1" ht="16" customHeight="1" spans="1:245">
      <c r="A8" s="188">
        <v>3</v>
      </c>
      <c r="B8" s="189">
        <f>((((179.445+(ROUND(A8,0)*$E$1))+(ROUND(A8,0)*$E$1))+63)*1.25)*1.06</f>
        <v>321.239625</v>
      </c>
      <c r="C8" s="189">
        <v>335.708625</v>
      </c>
      <c r="D8" s="186"/>
      <c r="E8" s="186"/>
      <c r="IH8" s="184"/>
      <c r="II8" s="184"/>
      <c r="IJ8" s="184"/>
      <c r="IK8" s="184"/>
    </row>
    <row r="9" s="143" customFormat="1" ht="16" customHeight="1" spans="1:245">
      <c r="A9" s="188">
        <v>3.5</v>
      </c>
      <c r="B9" s="189">
        <f>((((197.4+(ROUND(A9,0)*$E$1))+(ROUND(A9,0)*$E$1))+84)*1.25)*1.06</f>
        <v>372.855</v>
      </c>
      <c r="C9" s="189">
        <v>389.132625</v>
      </c>
      <c r="D9" s="186"/>
      <c r="E9" s="186"/>
      <c r="IH9" s="184"/>
      <c r="II9" s="184"/>
      <c r="IJ9" s="184"/>
      <c r="IK9" s="184"/>
    </row>
    <row r="10" s="143" customFormat="1" ht="16" customHeight="1" spans="1:245">
      <c r="A10" s="188">
        <v>4</v>
      </c>
      <c r="B10" s="189">
        <f>((((215.88+(ROUND(A10,0)*$E$1))+(ROUND(A10,0)*$E$1))+84)*1.25)*1.06</f>
        <v>397.341</v>
      </c>
      <c r="C10" s="189">
        <v>414.453375</v>
      </c>
      <c r="D10" s="186"/>
      <c r="E10" s="186"/>
      <c r="IH10" s="184"/>
      <c r="II10" s="184"/>
      <c r="IJ10" s="184"/>
      <c r="IK10" s="184"/>
    </row>
    <row r="11" s="143" customFormat="1" ht="16" customHeight="1" spans="1:245">
      <c r="A11" s="188">
        <v>4.5</v>
      </c>
      <c r="B11" s="189">
        <f>((((234.045+(ROUND(A11,0)*$E$1))+(ROUND(A11,0)*$E$1))+105)*1.25)*1.06</f>
        <v>449.234625</v>
      </c>
      <c r="C11" s="189">
        <v>468.155625</v>
      </c>
      <c r="D11" s="186"/>
      <c r="E11" s="186"/>
      <c r="IH11" s="184"/>
      <c r="II11" s="184"/>
      <c r="IJ11" s="184"/>
      <c r="IK11" s="184"/>
    </row>
    <row r="12" s="143" customFormat="1" ht="16" customHeight="1" spans="1:245">
      <c r="A12" s="188">
        <v>5</v>
      </c>
      <c r="B12" s="189">
        <f>((((252.105+(ROUND(A12,0)*$E$1))+(ROUND(A12,0)*$E$1))+105)*1.25)*1.06</f>
        <v>473.164125</v>
      </c>
      <c r="C12" s="189">
        <v>493.754625</v>
      </c>
      <c r="D12" s="186"/>
      <c r="E12" s="186"/>
      <c r="IH12" s="184"/>
      <c r="II12" s="184"/>
      <c r="IJ12" s="184"/>
      <c r="IK12" s="184"/>
    </row>
    <row r="13" s="143" customFormat="1" ht="16" customHeight="1" spans="1:245">
      <c r="A13" s="188">
        <v>5.5</v>
      </c>
      <c r="B13" s="189">
        <f>((((270.795+(ROUND(A13,0)*$E$1))+(ROUND(A13,0)*$E$1))+126)*1.25)*1.06</f>
        <v>525.753375</v>
      </c>
      <c r="C13" s="189">
        <v>547.178625</v>
      </c>
      <c r="D13" s="186"/>
      <c r="E13" s="186"/>
      <c r="IH13" s="184"/>
      <c r="II13" s="184"/>
      <c r="IJ13" s="184"/>
      <c r="IK13" s="184"/>
    </row>
    <row r="14" s="143" customFormat="1" ht="16" customHeight="1" spans="1:245">
      <c r="A14" s="188">
        <v>6</v>
      </c>
      <c r="B14" s="189">
        <f>((((289.065+(ROUND(A14,0)*$E$1))+(ROUND(A14,0)*$E$1))+126)*1.25)*1.06</f>
        <v>549.961125</v>
      </c>
      <c r="C14" s="189">
        <v>573.055875</v>
      </c>
      <c r="D14" s="186"/>
      <c r="E14" s="186"/>
      <c r="IH14" s="184"/>
      <c r="II14" s="184"/>
      <c r="IJ14" s="184"/>
      <c r="IK14" s="184"/>
    </row>
    <row r="15" s="143" customFormat="1" ht="16" customHeight="1" spans="1:245">
      <c r="A15" s="188">
        <v>6.5</v>
      </c>
      <c r="B15" s="189">
        <f>((((307.335+(ROUND(A15,0)*$E$1))+(ROUND(A15,0)*$E$1))+147)*1.25)*1.06</f>
        <v>601.993875</v>
      </c>
      <c r="C15" s="189">
        <v>626.479875</v>
      </c>
      <c r="D15" s="186"/>
      <c r="E15" s="186"/>
      <c r="IH15" s="184"/>
      <c r="II15" s="184"/>
      <c r="IJ15" s="184"/>
      <c r="IK15" s="184"/>
    </row>
    <row r="16" s="143" customFormat="1" ht="16" customHeight="1" spans="1:245">
      <c r="A16" s="188">
        <v>7</v>
      </c>
      <c r="B16" s="189">
        <f>((((325.605+(ROUND(A16,0)*$E$1))+(ROUND(A16,0)*$E$1))+147)*1.25)*1.06</f>
        <v>626.201625</v>
      </c>
      <c r="C16" s="189">
        <v>652.218</v>
      </c>
      <c r="D16" s="186"/>
      <c r="E16" s="186"/>
      <c r="IH16" s="184"/>
      <c r="II16" s="184"/>
      <c r="IJ16" s="184"/>
      <c r="IK16" s="184"/>
    </row>
    <row r="17" s="143" customFormat="1" ht="16" customHeight="1" spans="1:245">
      <c r="A17" s="188">
        <v>7.5</v>
      </c>
      <c r="B17" s="189">
        <f>((((343.875+(ROUND(A17,0)*$E$1))+(ROUND(A17,0)*$E$1))+168)*1.25)*1.06</f>
        <v>678.234375</v>
      </c>
      <c r="C17" s="189">
        <v>705.781125</v>
      </c>
      <c r="D17" s="186"/>
      <c r="E17" s="186"/>
      <c r="IH17" s="184"/>
      <c r="II17" s="184"/>
      <c r="IJ17" s="184"/>
      <c r="IK17" s="184"/>
    </row>
    <row r="18" s="143" customFormat="1" ht="16" customHeight="1" spans="1:245">
      <c r="A18" s="188">
        <v>8</v>
      </c>
      <c r="B18" s="189">
        <f>((((362.355+(ROUND(A18,0)*$E$1))+(ROUND(A18,0)*$E$1))+168)*1.25)*1.06</f>
        <v>702.720375</v>
      </c>
      <c r="C18" s="189">
        <v>731.51925</v>
      </c>
      <c r="D18" s="186"/>
      <c r="E18" s="186"/>
      <c r="IH18" s="184"/>
      <c r="II18" s="184"/>
      <c r="IJ18" s="184"/>
      <c r="IK18" s="184"/>
    </row>
    <row r="19" s="143" customFormat="1" ht="16" customHeight="1" spans="1:245">
      <c r="A19" s="188">
        <v>8.5</v>
      </c>
      <c r="B19" s="189">
        <f>((((380.73+(ROUND(A19,0)*$E$1))+(ROUND(A19,0)*$E$1))+189)*1.25)*1.06</f>
        <v>754.89225</v>
      </c>
      <c r="C19" s="189">
        <v>785.2215</v>
      </c>
      <c r="D19" s="186"/>
      <c r="E19" s="186"/>
      <c r="IH19" s="184"/>
      <c r="II19" s="184"/>
      <c r="IJ19" s="184"/>
      <c r="IK19" s="184"/>
    </row>
    <row r="20" s="143" customFormat="1" ht="16" customHeight="1" spans="1:245">
      <c r="A20" s="188">
        <v>9</v>
      </c>
      <c r="B20" s="189">
        <f>((((399+(ROUND(A20,0)*$E$1))+(ROUND(A20,0)*$E$1))+189)*1.25)*1.06</f>
        <v>779.1</v>
      </c>
      <c r="C20" s="189">
        <v>811.237875</v>
      </c>
      <c r="D20" s="186"/>
      <c r="E20" s="186"/>
      <c r="IH20" s="184"/>
      <c r="II20" s="184"/>
      <c r="IJ20" s="184"/>
      <c r="IK20" s="184"/>
    </row>
    <row r="21" s="143" customFormat="1" ht="16" customHeight="1" spans="1:245">
      <c r="A21" s="188">
        <v>9.5</v>
      </c>
      <c r="B21" s="189">
        <f>((((417.375+(ROUND(A21,0)*$E$1))+(ROUND(A21,0)*$E$1))+210)*1.25)*1.06</f>
        <v>831.271875</v>
      </c>
      <c r="C21" s="189">
        <v>864.383625</v>
      </c>
      <c r="D21" s="186"/>
      <c r="E21" s="186"/>
      <c r="IH21" s="184"/>
      <c r="II21" s="184"/>
      <c r="IJ21" s="184"/>
      <c r="IK21" s="184"/>
    </row>
    <row r="22" s="143" customFormat="1" ht="16" customHeight="1" spans="1:245">
      <c r="A22" s="188">
        <v>10</v>
      </c>
      <c r="B22" s="189">
        <f>((((435.645+(ROUND(A22,0)*$E$1))+(ROUND(A22,0)*$E$1))+210)*1.25)*1.06</f>
        <v>855.479625</v>
      </c>
      <c r="C22" s="189">
        <v>890.4</v>
      </c>
      <c r="D22" s="186"/>
      <c r="E22" s="186"/>
      <c r="IH22" s="184"/>
      <c r="II22" s="184"/>
      <c r="IJ22" s="184"/>
      <c r="IK22" s="184"/>
    </row>
    <row r="23" s="143" customFormat="1" ht="16" customHeight="1" spans="1:245">
      <c r="A23" s="188">
        <v>10.5</v>
      </c>
      <c r="B23" s="189">
        <f>((((451.71+(ROUND(A23,0)*$E$1))+(ROUND(A23,0)*$E$1))+231)*1.25)*1.06</f>
        <v>904.59075</v>
      </c>
      <c r="C23" s="189">
        <v>940.485</v>
      </c>
      <c r="D23" s="186"/>
      <c r="E23" s="186"/>
      <c r="IH23" s="184"/>
      <c r="II23" s="184"/>
      <c r="IJ23" s="184"/>
      <c r="IK23" s="184"/>
    </row>
    <row r="24" s="143" customFormat="1" ht="16" customHeight="1" spans="1:245">
      <c r="A24" s="188">
        <v>11</v>
      </c>
      <c r="B24" s="189">
        <f>((((467.565+(ROUND(A24,0)*$E$1))+(ROUND(A24,0)*$E$1))+231)*1.25)*1.06</f>
        <v>925.598625</v>
      </c>
      <c r="C24" s="189">
        <v>963.162375</v>
      </c>
      <c r="D24" s="186"/>
      <c r="E24" s="186"/>
      <c r="IH24" s="184"/>
      <c r="II24" s="184"/>
      <c r="IJ24" s="184"/>
      <c r="IK24" s="184"/>
    </row>
    <row r="25" s="143" customFormat="1" ht="16" customHeight="1" spans="1:245">
      <c r="A25" s="188">
        <v>11.5</v>
      </c>
      <c r="B25" s="189">
        <f>((((483.63+(ROUND(A25,0)*$E$1))+(ROUND(A25,0)*$E$1))+252)*1.25)*1.06</f>
        <v>974.70975</v>
      </c>
      <c r="C25" s="189">
        <v>1013.247375</v>
      </c>
      <c r="D25" s="186"/>
      <c r="E25" s="186"/>
      <c r="IH25" s="184"/>
      <c r="II25" s="184"/>
      <c r="IJ25" s="184"/>
      <c r="IK25" s="184"/>
    </row>
    <row r="26" s="143" customFormat="1" ht="16" customHeight="1" spans="1:245">
      <c r="A26" s="188">
        <v>12</v>
      </c>
      <c r="B26" s="189">
        <f>((((499.59+(ROUND(A26,0)*$E$1))+(ROUND(A26,0)*$E$1))+252)*1.25)*1.06</f>
        <v>995.85675</v>
      </c>
      <c r="C26" s="189">
        <v>1035.785625</v>
      </c>
      <c r="D26" s="186"/>
      <c r="E26" s="186"/>
      <c r="IH26" s="184"/>
      <c r="II26" s="184"/>
      <c r="IJ26" s="184"/>
      <c r="IK26" s="184"/>
    </row>
    <row r="27" s="143" customFormat="1" ht="16" customHeight="1" spans="1:245">
      <c r="A27" s="188">
        <v>12.5</v>
      </c>
      <c r="B27" s="189">
        <f>((((515.55+(ROUND(A27,0)*$E$1))+(ROUND(A27,0)*$E$1))+273)*1.25)*1.06</f>
        <v>1044.82875</v>
      </c>
      <c r="C27" s="189">
        <v>1085.870625</v>
      </c>
      <c r="D27" s="186"/>
      <c r="E27" s="186"/>
      <c r="IH27" s="184"/>
      <c r="II27" s="184"/>
      <c r="IJ27" s="184"/>
      <c r="IK27" s="184"/>
    </row>
    <row r="28" s="143" customFormat="1" ht="16" customHeight="1" spans="1:245">
      <c r="A28" s="188">
        <v>13</v>
      </c>
      <c r="B28" s="189">
        <f>((((531.615+(ROUND(A28,0)*$E$1))+(ROUND(A28,0)*$E$1))+273)*1.25)*1.06</f>
        <v>1066.114875</v>
      </c>
      <c r="C28" s="189">
        <v>1108.26975</v>
      </c>
      <c r="D28" s="186"/>
      <c r="E28" s="186"/>
      <c r="IH28" s="184"/>
      <c r="II28" s="184"/>
      <c r="IJ28" s="184"/>
      <c r="IK28" s="184"/>
    </row>
    <row r="29" s="143" customFormat="1" ht="16" customHeight="1" spans="1:245">
      <c r="A29" s="188">
        <v>13.5</v>
      </c>
      <c r="B29" s="189">
        <f>((((547.26+(ROUND(A29,0)*$E$1))+(ROUND(A29,0)*$E$1))+294)*1.25)*1.06</f>
        <v>1114.6695</v>
      </c>
      <c r="C29" s="189">
        <v>1158.35475</v>
      </c>
      <c r="D29" s="186"/>
      <c r="E29" s="186"/>
      <c r="IH29" s="184"/>
      <c r="II29" s="184"/>
      <c r="IJ29" s="184"/>
      <c r="IK29" s="184"/>
    </row>
    <row r="30" s="143" customFormat="1" ht="16" customHeight="1" spans="1:245">
      <c r="A30" s="188">
        <v>14</v>
      </c>
      <c r="B30" s="189">
        <f>((((563.43+(ROUND(A30,0)*$E$1))+(ROUND(A30,0)*$E$1))+294)*1.25)*1.06</f>
        <v>1136.09475</v>
      </c>
      <c r="C30" s="189">
        <v>1185.62325</v>
      </c>
      <c r="D30" s="186"/>
      <c r="E30" s="186"/>
      <c r="IH30" s="184"/>
      <c r="II30" s="184"/>
      <c r="IJ30" s="184"/>
      <c r="IK30" s="184"/>
    </row>
    <row r="31" s="143" customFormat="1" ht="16" customHeight="1" spans="1:245">
      <c r="A31" s="188">
        <v>14.5</v>
      </c>
      <c r="B31" s="189">
        <f>((((579.285+(ROUND(A31,0)*$E$1))+(ROUND(A31,0)*$E$1))+315)*1.25)*1.06</f>
        <v>1184.927625</v>
      </c>
      <c r="C31" s="189">
        <v>1240.995</v>
      </c>
      <c r="D31" s="186"/>
      <c r="E31" s="186"/>
      <c r="IH31" s="184"/>
      <c r="II31" s="184"/>
      <c r="IJ31" s="184"/>
      <c r="IK31" s="184"/>
    </row>
    <row r="32" s="143" customFormat="1" ht="16" customHeight="1" spans="1:245">
      <c r="A32" s="188">
        <v>15</v>
      </c>
      <c r="B32" s="189">
        <f>((((598.29+(ROUND(A32,0)*$E$1))+(ROUND(A32,0)*$E$1))+315)*1.25)*1.06</f>
        <v>1210.10925</v>
      </c>
      <c r="C32" s="189">
        <v>1268.402625</v>
      </c>
      <c r="D32" s="186"/>
      <c r="E32" s="186"/>
      <c r="IH32" s="184"/>
      <c r="II32" s="184"/>
      <c r="IJ32" s="184"/>
      <c r="IK32" s="184"/>
    </row>
    <row r="33" s="143" customFormat="1" ht="16" customHeight="1" spans="1:245">
      <c r="A33" s="188">
        <v>15.5</v>
      </c>
      <c r="B33" s="189">
        <f>((((617.61+(ROUND(A33,0)*$E$1))+(ROUND(A33,0)*$E$1))+336)*1.25)*1.06</f>
        <v>1263.53325</v>
      </c>
      <c r="C33" s="189">
        <v>1323.63525</v>
      </c>
      <c r="D33" s="186"/>
      <c r="E33" s="186"/>
      <c r="IH33" s="184"/>
      <c r="II33" s="184"/>
      <c r="IJ33" s="184"/>
      <c r="IK33" s="184"/>
    </row>
    <row r="34" s="143" customFormat="1" ht="16" customHeight="1" spans="1:245">
      <c r="A34" s="188">
        <v>16</v>
      </c>
      <c r="B34" s="189">
        <f>((((636.825+(ROUND(A34,0)*$E$1))+(ROUND(A34,0)*$E$1))+336)*1.25)*1.06</f>
        <v>1288.993125</v>
      </c>
      <c r="C34" s="189">
        <v>1351.042875</v>
      </c>
      <c r="D34" s="186"/>
      <c r="E34" s="186"/>
      <c r="IH34" s="184"/>
      <c r="II34" s="184"/>
      <c r="IJ34" s="184"/>
      <c r="IK34" s="184"/>
    </row>
    <row r="35" s="143" customFormat="1" ht="16" customHeight="1" spans="1:245">
      <c r="A35" s="188">
        <v>16.5</v>
      </c>
      <c r="B35" s="189">
        <f>((((656.04+(ROUND(A35,0)*$E$1))+(ROUND(A35,0)*$E$1))+357)*1.25)*1.06</f>
        <v>1342.278</v>
      </c>
      <c r="C35" s="189">
        <v>1406.136375</v>
      </c>
      <c r="D35" s="186"/>
      <c r="E35" s="186"/>
      <c r="IH35" s="184"/>
      <c r="II35" s="184"/>
      <c r="IJ35" s="184"/>
      <c r="IK35" s="184"/>
    </row>
    <row r="36" s="143" customFormat="1" ht="16" customHeight="1" spans="1:245">
      <c r="A36" s="188">
        <v>17</v>
      </c>
      <c r="B36" s="189">
        <f>((((675.15+(ROUND(A36,0)*$E$1))+(ROUND(A36,0)*$E$1))+357)*1.25)*1.06</f>
        <v>1367.59875</v>
      </c>
      <c r="C36" s="189">
        <v>1433.404875</v>
      </c>
      <c r="D36" s="186"/>
      <c r="E36" s="186"/>
      <c r="IH36" s="184"/>
      <c r="II36" s="184"/>
      <c r="IJ36" s="184"/>
      <c r="IK36" s="184"/>
    </row>
    <row r="37" s="143" customFormat="1" ht="16" customHeight="1" spans="1:245">
      <c r="A37" s="188">
        <v>17.5</v>
      </c>
      <c r="B37" s="189">
        <f>((((694.26+(ROUND(A37,0)*$E$1))+(ROUND(A37,0)*$E$1))+378)*1.25)*1.06</f>
        <v>1420.7445</v>
      </c>
      <c r="C37" s="189">
        <v>1488.35925</v>
      </c>
      <c r="D37" s="186"/>
      <c r="E37" s="186"/>
      <c r="IH37" s="184"/>
      <c r="II37" s="184"/>
      <c r="IJ37" s="184"/>
      <c r="IK37" s="184"/>
    </row>
    <row r="38" s="143" customFormat="1" ht="16" customHeight="1" spans="1:245">
      <c r="A38" s="188">
        <v>18</v>
      </c>
      <c r="B38" s="189">
        <f>((((713.37+(ROUND(A38,0)*$E$1))+(ROUND(A38,0)*$E$1))+378)*1.25)*1.06</f>
        <v>1446.06525</v>
      </c>
      <c r="C38" s="189">
        <v>1515.488625</v>
      </c>
      <c r="D38" s="186"/>
      <c r="E38" s="186"/>
      <c r="IH38" s="184"/>
      <c r="II38" s="184"/>
      <c r="IJ38" s="184"/>
      <c r="IK38" s="184"/>
    </row>
    <row r="39" s="143" customFormat="1" ht="16" customHeight="1" spans="1:245">
      <c r="A39" s="188">
        <v>18.5</v>
      </c>
      <c r="B39" s="189">
        <f>((((732.375+(ROUND(A39,0)*$E$1))+(ROUND(A39,0)*$E$1))+399)*1.25)*1.06</f>
        <v>1499.071875</v>
      </c>
      <c r="C39" s="189">
        <v>1570.443</v>
      </c>
      <c r="D39" s="186"/>
      <c r="E39" s="186"/>
      <c r="IH39" s="184"/>
      <c r="II39" s="184"/>
      <c r="IJ39" s="184"/>
      <c r="IK39" s="184"/>
    </row>
    <row r="40" s="143" customFormat="1" ht="16" customHeight="1" spans="1:245">
      <c r="A40" s="188">
        <v>19</v>
      </c>
      <c r="B40" s="189">
        <f>((((751.905+(ROUND(A40,0)*$E$1))+(ROUND(A40,0)*$E$1))+399)*1.25)*1.06</f>
        <v>1524.949125</v>
      </c>
      <c r="C40" s="189">
        <v>1597.43325</v>
      </c>
      <c r="D40" s="186"/>
      <c r="E40" s="186"/>
      <c r="IH40" s="184"/>
      <c r="II40" s="184"/>
      <c r="IJ40" s="184"/>
      <c r="IK40" s="184"/>
    </row>
    <row r="41" s="143" customFormat="1" ht="16" customHeight="1" spans="1:245">
      <c r="A41" s="188">
        <v>19.5</v>
      </c>
      <c r="B41" s="189">
        <f>((((771.645+(ROUND(A41,0)*$E$1))+(ROUND(A41,0)*$E$1))+420)*1.25)*1.06</f>
        <v>1578.929625</v>
      </c>
      <c r="C41" s="189">
        <v>1652.2485</v>
      </c>
      <c r="D41" s="186"/>
      <c r="E41" s="186"/>
      <c r="IH41" s="184"/>
      <c r="II41" s="184"/>
      <c r="IJ41" s="184"/>
      <c r="IK41" s="184"/>
    </row>
    <row r="42" s="143" customFormat="1" ht="16" customHeight="1" spans="1:245">
      <c r="A42" s="188">
        <v>20</v>
      </c>
      <c r="B42" s="189">
        <f>((((791.28+(ROUND(A42,0)*$E$1))+(ROUND(A42,0)*$E$1))+420)*1.25)*1.06</f>
        <v>1604.946</v>
      </c>
      <c r="C42" s="189">
        <v>1679.099625</v>
      </c>
      <c r="D42" s="186"/>
      <c r="E42" s="186"/>
      <c r="IH42" s="184"/>
      <c r="II42" s="184"/>
      <c r="IJ42" s="184"/>
      <c r="IK42" s="184"/>
    </row>
    <row r="43" s="143" customFormat="1" ht="24.95" customHeight="1" spans="1:245">
      <c r="A43" s="190"/>
      <c r="B43" s="187" t="s">
        <v>3911</v>
      </c>
      <c r="C43" s="187" t="s">
        <v>3912</v>
      </c>
      <c r="D43" s="187" t="s">
        <v>3913</v>
      </c>
      <c r="E43" s="187" t="s">
        <v>3914</v>
      </c>
      <c r="IH43" s="184"/>
      <c r="II43" s="184"/>
      <c r="IJ43" s="184"/>
      <c r="IK43" s="184"/>
    </row>
    <row r="44" s="143" customFormat="1" ht="24.95" customHeight="1" spans="1:245">
      <c r="A44" s="191" t="s">
        <v>3915</v>
      </c>
      <c r="B44" s="192">
        <v>67</v>
      </c>
      <c r="C44" s="192">
        <v>67.5</v>
      </c>
      <c r="D44" s="192">
        <v>61</v>
      </c>
      <c r="E44" s="192">
        <v>61.5</v>
      </c>
      <c r="IH44" s="184"/>
      <c r="II44" s="184"/>
      <c r="IJ44" s="184"/>
      <c r="IK44" s="184"/>
    </row>
    <row r="45" s="143" customFormat="1" ht="24.95" customHeight="1" spans="1:245">
      <c r="A45" s="191" t="s">
        <v>3916</v>
      </c>
      <c r="B45" s="192">
        <v>67</v>
      </c>
      <c r="C45" s="192">
        <v>67.5</v>
      </c>
      <c r="D45" s="192">
        <v>61</v>
      </c>
      <c r="E45" s="192">
        <v>61.5</v>
      </c>
      <c r="IH45" s="184"/>
      <c r="II45" s="184"/>
      <c r="IJ45" s="184"/>
      <c r="IK45" s="184"/>
    </row>
    <row r="46" s="143" customFormat="1" ht="24.95" customHeight="1" spans="1:245">
      <c r="A46" s="191" t="s">
        <v>3917</v>
      </c>
      <c r="B46" s="192">
        <v>66.5</v>
      </c>
      <c r="C46" s="192">
        <v>67</v>
      </c>
      <c r="D46" s="192">
        <v>60.5</v>
      </c>
      <c r="E46" s="192">
        <v>60.5</v>
      </c>
      <c r="IH46" s="184"/>
      <c r="II46" s="184"/>
      <c r="IJ46" s="184"/>
      <c r="IK46" s="184"/>
    </row>
    <row r="47" s="143" customFormat="1" ht="24.95" customHeight="1" spans="1:245">
      <c r="A47" s="191" t="s">
        <v>3918</v>
      </c>
      <c r="B47" s="192">
        <v>66.536</v>
      </c>
      <c r="C47" s="192">
        <v>67</v>
      </c>
      <c r="D47" s="192">
        <v>60.5</v>
      </c>
      <c r="E47" s="192">
        <v>60.5</v>
      </c>
      <c r="IH47" s="184"/>
      <c r="II47" s="184"/>
      <c r="IJ47" s="184"/>
      <c r="IK47" s="184"/>
    </row>
    <row r="48" s="143" customFormat="1" ht="24.95" customHeight="1" spans="1:245">
      <c r="A48" s="191" t="s">
        <v>3919</v>
      </c>
      <c r="B48" s="192">
        <v>66</v>
      </c>
      <c r="C48" s="192">
        <v>66.5</v>
      </c>
      <c r="D48" s="192">
        <v>60</v>
      </c>
      <c r="E48" s="192">
        <v>60</v>
      </c>
      <c r="IH48" s="184"/>
      <c r="II48" s="184"/>
      <c r="IJ48" s="184"/>
      <c r="IK48" s="184"/>
    </row>
    <row r="49" s="143" customFormat="1" ht="24.95" customHeight="1" spans="1:245">
      <c r="A49" s="191" t="s">
        <v>3920</v>
      </c>
      <c r="B49" s="192">
        <v>66</v>
      </c>
      <c r="C49" s="192">
        <v>66.5</v>
      </c>
      <c r="D49" s="192">
        <v>60</v>
      </c>
      <c r="E49" s="192">
        <v>60</v>
      </c>
      <c r="IH49" s="184"/>
      <c r="II49" s="184"/>
      <c r="IJ49" s="184"/>
      <c r="IK49" s="184"/>
    </row>
    <row r="50" s="143" customFormat="1" ht="24.95" customHeight="1" spans="1:245">
      <c r="A50" s="193" t="s">
        <v>3921</v>
      </c>
      <c r="B50" s="192">
        <v>66</v>
      </c>
      <c r="C50" s="192">
        <v>66.5</v>
      </c>
      <c r="D50" s="192">
        <v>60</v>
      </c>
      <c r="E50" s="192">
        <v>60</v>
      </c>
      <c r="IH50" s="184"/>
      <c r="II50" s="184"/>
      <c r="IJ50" s="184"/>
      <c r="IK50" s="184"/>
    </row>
    <row r="51" s="143" customFormat="1" ht="18" customHeight="1" spans="1:245">
      <c r="A51" s="194"/>
      <c r="B51" s="194"/>
      <c r="C51" s="195"/>
      <c r="D51" s="195"/>
      <c r="E51" s="196"/>
      <c r="IH51" s="184"/>
      <c r="II51" s="184"/>
      <c r="IJ51" s="184"/>
      <c r="IK51" s="184"/>
    </row>
    <row r="52" s="143" customFormat="1" ht="21" customHeight="1" spans="1:245">
      <c r="A52" s="197" t="s">
        <v>3922</v>
      </c>
      <c r="B52" s="197"/>
      <c r="C52" s="197" t="s">
        <v>3923</v>
      </c>
      <c r="D52" s="198" t="s">
        <v>3924</v>
      </c>
      <c r="E52" s="199"/>
      <c r="IH52" s="184"/>
      <c r="II52" s="184"/>
      <c r="IJ52" s="184"/>
      <c r="IK52" s="184"/>
    </row>
    <row r="53" s="143" customFormat="1" ht="15.95" customHeight="1" spans="1:245">
      <c r="A53" s="197" t="s">
        <v>3925</v>
      </c>
      <c r="B53" s="197"/>
      <c r="C53" s="197"/>
      <c r="D53" s="197"/>
      <c r="E53" s="197"/>
      <c r="IH53" s="184"/>
      <c r="II53" s="184"/>
      <c r="IJ53" s="184"/>
      <c r="IK53" s="184"/>
    </row>
    <row r="54" s="143" customFormat="1" ht="15.95" customHeight="1" spans="1:245">
      <c r="A54" s="200" t="s">
        <v>3926</v>
      </c>
      <c r="B54" s="201"/>
      <c r="C54" s="201"/>
      <c r="D54" s="201"/>
      <c r="E54" s="201"/>
      <c r="IH54" s="184"/>
      <c r="II54" s="184"/>
      <c r="IJ54" s="184"/>
      <c r="IK54" s="184"/>
    </row>
    <row r="55" s="143" customFormat="1" ht="15.95" customHeight="1" spans="1:245">
      <c r="A55" s="201"/>
      <c r="B55" s="201"/>
      <c r="C55" s="201"/>
      <c r="D55" s="201"/>
      <c r="E55" s="201"/>
      <c r="IH55" s="184"/>
      <c r="II55" s="184"/>
      <c r="IJ55" s="184"/>
      <c r="IK55" s="184"/>
    </row>
    <row r="56" s="143" customFormat="1" ht="11" customHeight="1" spans="1:245">
      <c r="A56" s="201"/>
      <c r="B56" s="201"/>
      <c r="C56" s="201"/>
      <c r="D56" s="201"/>
      <c r="E56" s="201"/>
      <c r="IH56" s="184"/>
      <c r="II56" s="184"/>
      <c r="IJ56" s="184"/>
      <c r="IK56" s="184"/>
    </row>
    <row r="57" s="143" customFormat="1" ht="28" customHeight="1" spans="1:245">
      <c r="A57" s="202" t="s">
        <v>3927</v>
      </c>
      <c r="B57" s="202"/>
      <c r="C57" s="202"/>
      <c r="D57" s="202"/>
      <c r="E57" s="202"/>
      <c r="IH57" s="184"/>
      <c r="II57" s="184"/>
      <c r="IJ57" s="184"/>
      <c r="IK57" s="184"/>
    </row>
    <row r="58" s="143" customFormat="1" ht="27.95" customHeight="1" spans="1:245">
      <c r="A58" s="203" t="s">
        <v>3928</v>
      </c>
      <c r="B58" s="197"/>
      <c r="C58" s="197"/>
      <c r="D58" s="197"/>
      <c r="E58" s="197"/>
      <c r="IH58" s="184"/>
      <c r="II58" s="184"/>
      <c r="IJ58" s="184"/>
      <c r="IK58" s="184"/>
    </row>
    <row r="59" s="143" customFormat="1" ht="20.1" customHeight="1" spans="1:245">
      <c r="A59" s="197" t="s">
        <v>3929</v>
      </c>
      <c r="B59" s="197"/>
      <c r="C59" s="197"/>
      <c r="D59" s="197"/>
      <c r="E59" s="197"/>
      <c r="IH59" s="184"/>
      <c r="II59" s="184"/>
      <c r="IJ59" s="184"/>
      <c r="IK59" s="184"/>
    </row>
    <row r="60" s="143" customFormat="1" ht="20.1" customHeight="1" spans="1:245">
      <c r="A60" s="197" t="s">
        <v>3930</v>
      </c>
      <c r="B60" s="197"/>
      <c r="C60" s="197"/>
      <c r="D60" s="197"/>
      <c r="E60" s="197"/>
      <c r="IH60" s="184"/>
      <c r="II60" s="184"/>
      <c r="IJ60" s="184"/>
      <c r="IK60" s="184"/>
    </row>
    <row r="61" s="143" customFormat="1" ht="15.95" customHeight="1" spans="1:245">
      <c r="A61" s="203" t="s">
        <v>3931</v>
      </c>
      <c r="B61" s="197"/>
      <c r="C61" s="197"/>
      <c r="D61" s="197"/>
      <c r="E61" s="197"/>
      <c r="IH61" s="184"/>
      <c r="II61" s="184"/>
      <c r="IJ61" s="184"/>
      <c r="IK61" s="184"/>
    </row>
    <row r="62" s="143" customFormat="1" ht="15.95" customHeight="1" spans="1:245">
      <c r="A62" s="197" t="s">
        <v>3932</v>
      </c>
      <c r="B62" s="197"/>
      <c r="C62" s="197"/>
      <c r="D62" s="197"/>
      <c r="E62" s="197"/>
      <c r="IH62" s="184"/>
      <c r="II62" s="184"/>
      <c r="IJ62" s="184"/>
      <c r="IK62" s="184"/>
    </row>
    <row r="63" s="143" customFormat="1" ht="15.95" customHeight="1" spans="1:245">
      <c r="A63" s="197" t="s">
        <v>3933</v>
      </c>
      <c r="B63" s="197"/>
      <c r="C63" s="197"/>
      <c r="D63" s="197"/>
      <c r="E63" s="197"/>
      <c r="IH63" s="184"/>
      <c r="II63" s="184"/>
      <c r="IJ63" s="184"/>
      <c r="IK63" s="184"/>
    </row>
    <row r="64" s="143" customFormat="1" ht="15.95" customHeight="1" spans="1:245">
      <c r="A64" s="197" t="s">
        <v>3934</v>
      </c>
      <c r="B64" s="197"/>
      <c r="C64" s="197"/>
      <c r="D64" s="197"/>
      <c r="E64" s="197"/>
      <c r="IH64" s="184"/>
      <c r="II64" s="184"/>
      <c r="IJ64" s="184"/>
      <c r="IK64" s="184"/>
    </row>
    <row r="65" s="143" customFormat="1" ht="15.95" customHeight="1" spans="1:245">
      <c r="A65" s="197" t="s">
        <v>3935</v>
      </c>
      <c r="B65" s="197"/>
      <c r="C65" s="197"/>
      <c r="D65" s="197"/>
      <c r="E65" s="197"/>
      <c r="IH65" s="184"/>
      <c r="II65" s="184"/>
      <c r="IJ65" s="184"/>
      <c r="IK65" s="184"/>
    </row>
    <row r="66" s="143" customFormat="1" ht="15.95" customHeight="1" spans="1:245">
      <c r="A66" s="197" t="s">
        <v>3936</v>
      </c>
      <c r="B66" s="197"/>
      <c r="C66" s="197"/>
      <c r="D66" s="197"/>
      <c r="E66" s="197"/>
      <c r="IH66" s="184"/>
      <c r="II66" s="184"/>
      <c r="IJ66" s="184"/>
      <c r="IK66" s="184"/>
    </row>
    <row r="67" s="143" customFormat="1" ht="15.95" customHeight="1" spans="1:245">
      <c r="A67" s="197" t="s">
        <v>3937</v>
      </c>
      <c r="B67" s="197"/>
      <c r="C67" s="197"/>
      <c r="D67" s="197"/>
      <c r="E67" s="197"/>
      <c r="IH67" s="184"/>
      <c r="II67" s="184"/>
      <c r="IJ67" s="184"/>
      <c r="IK67" s="184"/>
    </row>
    <row r="68" s="143" customFormat="1" ht="15.95" customHeight="1" spans="1:245">
      <c r="A68" s="197" t="s">
        <v>3938</v>
      </c>
      <c r="B68" s="197"/>
      <c r="C68" s="197"/>
      <c r="D68" s="197"/>
      <c r="E68" s="197"/>
      <c r="IH68" s="184"/>
      <c r="II68" s="184"/>
      <c r="IJ68" s="184"/>
      <c r="IK68" s="184"/>
    </row>
    <row r="69" s="143" customFormat="1" ht="15.95" customHeight="1" spans="1:245">
      <c r="A69" s="197" t="s">
        <v>3939</v>
      </c>
      <c r="B69" s="197"/>
      <c r="C69" s="197"/>
      <c r="D69" s="197"/>
      <c r="E69" s="197"/>
      <c r="IH69" s="184"/>
      <c r="II69" s="184"/>
      <c r="IJ69" s="184"/>
      <c r="IK69" s="184"/>
    </row>
    <row r="70" s="143" customFormat="1" ht="15.95" customHeight="1" spans="1:245">
      <c r="A70" s="197" t="s">
        <v>3940</v>
      </c>
      <c r="B70" s="197"/>
      <c r="C70" s="197"/>
      <c r="D70" s="197"/>
      <c r="E70" s="197"/>
      <c r="IH70" s="184"/>
      <c r="II70" s="184"/>
      <c r="IJ70" s="184"/>
      <c r="IK70" s="184"/>
    </row>
    <row r="71" s="143" customFormat="1" ht="15.95" customHeight="1" spans="1:245">
      <c r="A71" s="197" t="s">
        <v>3941</v>
      </c>
      <c r="B71" s="197"/>
      <c r="C71" s="197"/>
      <c r="D71" s="197"/>
      <c r="E71" s="197"/>
      <c r="IH71" s="184"/>
      <c r="II71" s="184"/>
      <c r="IJ71" s="184"/>
      <c r="IK71" s="184"/>
    </row>
    <row r="72" s="143" customFormat="1" ht="15.95" customHeight="1" spans="1:245">
      <c r="A72" s="197" t="s">
        <v>3942</v>
      </c>
      <c r="B72" s="197"/>
      <c r="C72" s="197"/>
      <c r="D72" s="197"/>
      <c r="E72" s="197"/>
      <c r="IH72" s="184"/>
      <c r="II72" s="184"/>
      <c r="IJ72" s="184"/>
      <c r="IK72" s="184"/>
    </row>
    <row r="73" s="143" customFormat="1" ht="15.95" customHeight="1" spans="1:245">
      <c r="A73" s="197" t="s">
        <v>3943</v>
      </c>
      <c r="B73" s="197"/>
      <c r="C73" s="197"/>
      <c r="D73" s="197"/>
      <c r="E73" s="197"/>
      <c r="IH73" s="184"/>
      <c r="II73" s="184"/>
      <c r="IJ73" s="184"/>
      <c r="IK73" s="184"/>
    </row>
    <row r="74" s="143" customFormat="1" ht="15.95" customHeight="1" spans="1:245">
      <c r="A74" s="197" t="s">
        <v>3944</v>
      </c>
      <c r="B74" s="197"/>
      <c r="C74" s="197"/>
      <c r="D74" s="197"/>
      <c r="E74" s="197"/>
      <c r="IH74" s="184"/>
      <c r="II74" s="184"/>
      <c r="IJ74" s="184"/>
      <c r="IK74" s="184"/>
    </row>
    <row r="75" s="143" customFormat="1" ht="15.95" customHeight="1" spans="1:245">
      <c r="A75" s="197" t="s">
        <v>3945</v>
      </c>
      <c r="B75" s="197"/>
      <c r="C75" s="197"/>
      <c r="D75" s="197"/>
      <c r="E75" s="197"/>
      <c r="IH75" s="184"/>
      <c r="II75" s="184"/>
      <c r="IJ75" s="184"/>
      <c r="IK75" s="184"/>
    </row>
    <row r="76" s="143" customFormat="1" ht="15.95" customHeight="1" spans="1:245">
      <c r="A76" s="197" t="s">
        <v>3946</v>
      </c>
      <c r="B76" s="197"/>
      <c r="C76" s="197"/>
      <c r="D76" s="197"/>
      <c r="E76" s="197"/>
      <c r="IH76" s="184"/>
      <c r="II76" s="184"/>
      <c r="IJ76" s="184"/>
      <c r="IK76" s="184"/>
    </row>
    <row r="77" s="143" customFormat="1" ht="15.95" customHeight="1" spans="1:245">
      <c r="A77" s="204"/>
      <c r="B77" s="204"/>
      <c r="C77" s="204"/>
      <c r="D77" s="204"/>
      <c r="E77" s="204"/>
      <c r="IH77" s="184"/>
      <c r="II77" s="184"/>
      <c r="IJ77" s="184"/>
      <c r="IK77" s="184"/>
    </row>
    <row r="78" s="143" customFormat="1" ht="15.95" customHeight="1" spans="1:245">
      <c r="A78" s="205" t="s">
        <v>3947</v>
      </c>
      <c r="B78" s="205"/>
      <c r="C78" s="205"/>
      <c r="D78" s="205"/>
      <c r="E78" s="205"/>
      <c r="IH78" s="184"/>
      <c r="II78" s="184"/>
      <c r="IJ78" s="184"/>
      <c r="IK78" s="184"/>
    </row>
    <row r="79" s="143" customFormat="1" ht="15.95" customHeight="1" spans="1:245">
      <c r="A79" s="206"/>
      <c r="B79" s="206"/>
      <c r="C79" s="206"/>
      <c r="D79" s="206"/>
      <c r="E79" s="206"/>
      <c r="IH79" s="184"/>
      <c r="II79" s="184"/>
      <c r="IJ79" s="184"/>
      <c r="IK79" s="184"/>
    </row>
    <row r="80" s="143" customFormat="1" ht="15.95" customHeight="1" spans="1:245">
      <c r="A80" s="207" t="s">
        <v>3948</v>
      </c>
      <c r="B80" s="205"/>
      <c r="C80" s="205"/>
      <c r="D80" s="205"/>
      <c r="E80" s="205"/>
      <c r="IH80" s="184"/>
      <c r="II80" s="184"/>
      <c r="IJ80" s="184"/>
      <c r="IK80" s="184"/>
    </row>
    <row r="81" s="143" customFormat="1" spans="1:245">
      <c r="A81" s="205"/>
      <c r="B81" s="205"/>
      <c r="C81" s="205"/>
      <c r="D81" s="205"/>
      <c r="E81" s="205"/>
      <c r="IH81" s="184"/>
      <c r="II81" s="184"/>
      <c r="IJ81" s="184"/>
      <c r="IK81" s="184"/>
    </row>
    <row r="82" s="184" customFormat="1" spans="1:239">
      <c r="A82" s="205" t="s">
        <v>3949</v>
      </c>
      <c r="B82" s="205"/>
      <c r="C82" s="205"/>
      <c r="D82" s="205"/>
      <c r="E82" s="205"/>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6"/>
      <c r="B83" s="206"/>
      <c r="C83" s="206"/>
      <c r="D83" s="206"/>
      <c r="E83" s="206"/>
    </row>
    <row r="84" spans="1:5">
      <c r="A84" s="207" t="s">
        <v>3950</v>
      </c>
      <c r="B84" s="207"/>
      <c r="C84" s="207"/>
      <c r="D84" s="207"/>
      <c r="E84" s="207"/>
    </row>
    <row r="85" spans="1:5">
      <c r="A85" s="207"/>
      <c r="B85" s="207"/>
      <c r="C85" s="207"/>
      <c r="D85" s="207"/>
      <c r="E85" s="207"/>
    </row>
    <row r="86" spans="1:5">
      <c r="A86" s="207"/>
      <c r="B86" s="207"/>
      <c r="C86" s="207"/>
      <c r="D86" s="207"/>
      <c r="E86" s="207"/>
    </row>
    <row r="87" spans="1:5">
      <c r="A87" s="207"/>
      <c r="B87" s="207"/>
      <c r="C87" s="207"/>
      <c r="D87" s="207"/>
      <c r="E87" s="207"/>
    </row>
    <row r="88" spans="1:5">
      <c r="A88" s="207"/>
      <c r="B88" s="207"/>
      <c r="C88" s="207"/>
      <c r="D88" s="207"/>
      <c r="E88" s="207"/>
    </row>
    <row r="89" ht="33" customHeight="1" spans="1:11">
      <c r="A89" s="147" t="s">
        <v>3739</v>
      </c>
      <c r="B89" s="147"/>
      <c r="C89" s="147"/>
      <c r="D89" s="147"/>
      <c r="E89" s="147"/>
      <c r="F89" s="147"/>
      <c r="G89" s="147"/>
      <c r="H89" s="147"/>
      <c r="I89" s="147"/>
      <c r="J89" s="147"/>
      <c r="K89" s="147"/>
    </row>
  </sheetData>
  <mergeCells count="7">
    <mergeCell ref="A1:E1"/>
    <mergeCell ref="A51:E51"/>
    <mergeCell ref="A57:E57"/>
    <mergeCell ref="A89:K89"/>
    <mergeCell ref="A54:E56"/>
    <mergeCell ref="A80:E81"/>
    <mergeCell ref="A84:E88"/>
  </mergeCells>
  <pageMargins left="0.75" right="0.75" top="1" bottom="1" header="0.5" footer="0.5"/>
  <pageSetup paperSize="9"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topLeftCell="A19" workbookViewId="0">
      <selection activeCell="C18" sqref="C18"/>
    </sheetView>
  </sheetViews>
  <sheetFormatPr defaultColWidth="9" defaultRowHeight="14.25"/>
  <sheetData>
    <row r="1" ht="22.5" spans="1:16">
      <c r="A1" s="152" t="s">
        <v>3951</v>
      </c>
      <c r="B1" s="153"/>
      <c r="C1" s="153"/>
      <c r="D1" s="153"/>
      <c r="E1" s="153"/>
      <c r="F1" s="153"/>
      <c r="G1" s="153"/>
      <c r="H1" s="153"/>
      <c r="I1" s="153"/>
      <c r="J1" s="153"/>
      <c r="K1" s="153"/>
      <c r="L1" s="153"/>
      <c r="M1" s="153"/>
      <c r="N1" s="153"/>
      <c r="O1" s="153"/>
      <c r="P1" s="175"/>
    </row>
    <row r="2" ht="27" spans="1:16">
      <c r="A2" s="154" t="s">
        <v>993</v>
      </c>
      <c r="B2" s="155" t="s">
        <v>2293</v>
      </c>
      <c r="C2" s="155" t="s">
        <v>752</v>
      </c>
      <c r="D2" s="155">
        <v>18</v>
      </c>
      <c r="E2" s="156" t="s">
        <v>1200</v>
      </c>
      <c r="F2" s="157" t="s">
        <v>2886</v>
      </c>
      <c r="G2" s="157" t="s">
        <v>566</v>
      </c>
      <c r="H2" s="157">
        <v>19</v>
      </c>
      <c r="I2" s="156" t="s">
        <v>1223</v>
      </c>
      <c r="J2" s="157" t="s">
        <v>2888</v>
      </c>
      <c r="K2" s="157" t="s">
        <v>301</v>
      </c>
      <c r="L2" s="157">
        <v>19</v>
      </c>
      <c r="M2" s="176" t="s">
        <v>1156</v>
      </c>
      <c r="N2" s="157" t="s">
        <v>3657</v>
      </c>
      <c r="O2" s="157" t="s">
        <v>1157</v>
      </c>
      <c r="P2" s="177">
        <v>19</v>
      </c>
    </row>
    <row r="3" ht="27" spans="1:16">
      <c r="A3" s="158" t="s">
        <v>1007</v>
      </c>
      <c r="B3" s="159" t="s">
        <v>2272</v>
      </c>
      <c r="C3" s="159" t="s">
        <v>654</v>
      </c>
      <c r="D3" s="159">
        <v>18</v>
      </c>
      <c r="E3" s="160" t="s">
        <v>1174</v>
      </c>
      <c r="F3" s="160" t="s">
        <v>2902</v>
      </c>
      <c r="G3" s="160" t="s">
        <v>526</v>
      </c>
      <c r="H3" s="160">
        <v>19</v>
      </c>
      <c r="I3" s="164"/>
      <c r="J3" s="160" t="s">
        <v>3952</v>
      </c>
      <c r="K3" s="160" t="s">
        <v>370</v>
      </c>
      <c r="L3" s="160">
        <v>19</v>
      </c>
      <c r="M3" s="160" t="s">
        <v>913</v>
      </c>
      <c r="N3" s="160"/>
      <c r="O3" s="160" t="s">
        <v>294</v>
      </c>
      <c r="P3" s="178">
        <v>19</v>
      </c>
    </row>
    <row r="4" spans="1:16">
      <c r="A4" s="161" t="s">
        <v>1030</v>
      </c>
      <c r="B4" s="159" t="s">
        <v>2295</v>
      </c>
      <c r="C4" s="159" t="s">
        <v>394</v>
      </c>
      <c r="D4" s="159">
        <v>18</v>
      </c>
      <c r="E4" s="162" t="s">
        <v>978</v>
      </c>
      <c r="F4" s="157" t="s">
        <v>2849</v>
      </c>
      <c r="G4" s="157" t="s">
        <v>979</v>
      </c>
      <c r="H4" s="160">
        <v>19</v>
      </c>
      <c r="I4" s="164" t="s">
        <v>1090</v>
      </c>
      <c r="J4" s="160" t="s">
        <v>2863</v>
      </c>
      <c r="K4" s="160" t="s">
        <v>347</v>
      </c>
      <c r="L4" s="160">
        <v>19</v>
      </c>
      <c r="M4" s="160" t="s">
        <v>913</v>
      </c>
      <c r="N4" s="160" t="s">
        <v>2752</v>
      </c>
      <c r="O4" s="160" t="s">
        <v>390</v>
      </c>
      <c r="P4" s="178">
        <v>19</v>
      </c>
    </row>
    <row r="5" spans="1:16">
      <c r="A5" s="158" t="s">
        <v>1051</v>
      </c>
      <c r="B5" s="159" t="s">
        <v>2784</v>
      </c>
      <c r="C5" s="159" t="s">
        <v>349</v>
      </c>
      <c r="D5" s="159">
        <v>18</v>
      </c>
      <c r="E5" s="163" t="s">
        <v>981</v>
      </c>
      <c r="F5" s="160" t="s">
        <v>2472</v>
      </c>
      <c r="G5" s="160" t="s">
        <v>510</v>
      </c>
      <c r="H5" s="160">
        <v>19</v>
      </c>
      <c r="I5" s="164" t="s">
        <v>1132</v>
      </c>
      <c r="J5" s="160" t="s">
        <v>3643</v>
      </c>
      <c r="K5" s="160" t="s">
        <v>710</v>
      </c>
      <c r="L5" s="160">
        <v>19</v>
      </c>
      <c r="M5" s="179" t="s">
        <v>1162</v>
      </c>
      <c r="N5" s="160" t="s">
        <v>2901</v>
      </c>
      <c r="O5" s="160" t="s">
        <v>504</v>
      </c>
      <c r="P5" s="178">
        <v>19</v>
      </c>
    </row>
    <row r="6" spans="1:16">
      <c r="A6" s="158" t="s">
        <v>1053</v>
      </c>
      <c r="B6" s="159" t="s">
        <v>2786</v>
      </c>
      <c r="C6" s="159" t="s">
        <v>506</v>
      </c>
      <c r="D6" s="159">
        <v>18</v>
      </c>
      <c r="E6" s="164" t="s">
        <v>983</v>
      </c>
      <c r="F6" s="160" t="s">
        <v>2508</v>
      </c>
      <c r="G6" s="160" t="s">
        <v>384</v>
      </c>
      <c r="H6" s="160">
        <v>19</v>
      </c>
      <c r="I6" s="164" t="s">
        <v>1140</v>
      </c>
      <c r="J6" s="160" t="s">
        <v>2865</v>
      </c>
      <c r="K6" s="160" t="s">
        <v>354</v>
      </c>
      <c r="L6" s="160">
        <v>19</v>
      </c>
      <c r="M6" s="160" t="s">
        <v>1164</v>
      </c>
      <c r="N6" s="160" t="s">
        <v>2855</v>
      </c>
      <c r="O6" s="160" t="s">
        <v>512</v>
      </c>
      <c r="P6" s="178">
        <v>19</v>
      </c>
    </row>
    <row r="7" spans="1:16">
      <c r="A7" s="158" t="s">
        <v>1282</v>
      </c>
      <c r="B7" s="159" t="s">
        <v>2841</v>
      </c>
      <c r="C7" s="159" t="s">
        <v>1283</v>
      </c>
      <c r="D7" s="159">
        <v>18</v>
      </c>
      <c r="E7" s="164" t="s">
        <v>985</v>
      </c>
      <c r="F7" s="160" t="s">
        <v>2891</v>
      </c>
      <c r="G7" s="160" t="s">
        <v>672</v>
      </c>
      <c r="H7" s="160">
        <v>19</v>
      </c>
      <c r="I7" s="163" t="s">
        <v>964</v>
      </c>
      <c r="J7" s="160" t="s">
        <v>2766</v>
      </c>
      <c r="K7" s="160" t="s">
        <v>717</v>
      </c>
      <c r="L7" s="160">
        <v>19</v>
      </c>
      <c r="M7" s="179" t="s">
        <v>1166</v>
      </c>
      <c r="N7" s="160" t="s">
        <v>2867</v>
      </c>
      <c r="O7" s="160" t="s">
        <v>725</v>
      </c>
      <c r="P7" s="178">
        <v>19</v>
      </c>
    </row>
    <row r="8" ht="27" spans="1:16">
      <c r="A8" s="158" t="s">
        <v>1287</v>
      </c>
      <c r="B8" s="159" t="s">
        <v>2313</v>
      </c>
      <c r="C8" s="159" t="s">
        <v>341</v>
      </c>
      <c r="D8" s="159">
        <v>18</v>
      </c>
      <c r="E8" s="164" t="s">
        <v>987</v>
      </c>
      <c r="F8" s="160" t="s">
        <v>2419</v>
      </c>
      <c r="G8" s="160" t="s">
        <v>3953</v>
      </c>
      <c r="H8" s="160">
        <v>19</v>
      </c>
      <c r="I8" s="164" t="s">
        <v>1227</v>
      </c>
      <c r="J8" s="160" t="s">
        <v>3954</v>
      </c>
      <c r="K8" s="160" t="s">
        <v>1143</v>
      </c>
      <c r="L8" s="160">
        <v>19</v>
      </c>
      <c r="M8" s="160" t="s">
        <v>1335</v>
      </c>
      <c r="N8" s="160" t="s">
        <v>2440</v>
      </c>
      <c r="O8" s="160" t="s">
        <v>492</v>
      </c>
      <c r="P8" s="178">
        <v>19</v>
      </c>
    </row>
    <row r="9" ht="27" spans="1:16">
      <c r="A9" s="158" t="s">
        <v>1082</v>
      </c>
      <c r="B9" s="159" t="s">
        <v>2270</v>
      </c>
      <c r="C9" s="159" t="s">
        <v>333</v>
      </c>
      <c r="D9" s="159">
        <v>18</v>
      </c>
      <c r="E9" s="163" t="s">
        <v>990</v>
      </c>
      <c r="F9" s="160" t="s">
        <v>3955</v>
      </c>
      <c r="G9" s="160" t="s">
        <v>3956</v>
      </c>
      <c r="H9" s="160">
        <v>19</v>
      </c>
      <c r="I9" s="163" t="s">
        <v>1150</v>
      </c>
      <c r="J9" s="160" t="s">
        <v>2866</v>
      </c>
      <c r="K9" s="160" t="s">
        <v>723</v>
      </c>
      <c r="L9" s="160">
        <v>19</v>
      </c>
      <c r="M9" s="160" t="s">
        <v>1168</v>
      </c>
      <c r="N9" s="160" t="s">
        <v>2812</v>
      </c>
      <c r="O9" s="160" t="s">
        <v>584</v>
      </c>
      <c r="P9" s="178">
        <v>19</v>
      </c>
    </row>
    <row r="10" ht="40.5" spans="1:16">
      <c r="A10" s="158" t="s">
        <v>906</v>
      </c>
      <c r="B10" s="159" t="s">
        <v>3957</v>
      </c>
      <c r="C10" s="159" t="s">
        <v>3958</v>
      </c>
      <c r="D10" s="159">
        <v>18</v>
      </c>
      <c r="E10" s="164" t="s">
        <v>995</v>
      </c>
      <c r="F10" s="160" t="s">
        <v>2850</v>
      </c>
      <c r="G10" s="160" t="s">
        <v>996</v>
      </c>
      <c r="H10" s="160">
        <v>19</v>
      </c>
      <c r="I10" s="163" t="s">
        <v>1188</v>
      </c>
      <c r="J10" s="160" t="s">
        <v>2885</v>
      </c>
      <c r="K10" s="160" t="s">
        <v>542</v>
      </c>
      <c r="L10" s="160">
        <v>19</v>
      </c>
      <c r="M10" s="160"/>
      <c r="N10" s="160"/>
      <c r="O10" s="160" t="s">
        <v>520</v>
      </c>
      <c r="P10" s="178">
        <v>19</v>
      </c>
    </row>
    <row r="11" spans="1:16">
      <c r="A11" s="161" t="s">
        <v>1204</v>
      </c>
      <c r="B11" s="159" t="s">
        <v>2821</v>
      </c>
      <c r="C11" s="159" t="s">
        <v>327</v>
      </c>
      <c r="D11" s="159">
        <v>18</v>
      </c>
      <c r="E11" s="164" t="s">
        <v>1001</v>
      </c>
      <c r="F11" s="160" t="s">
        <v>2473</v>
      </c>
      <c r="G11" s="160" t="s">
        <v>1002</v>
      </c>
      <c r="H11" s="160">
        <v>19</v>
      </c>
      <c r="I11" s="164" t="s">
        <v>1227</v>
      </c>
      <c r="J11" s="160" t="s">
        <v>2754</v>
      </c>
      <c r="K11" s="160" t="s">
        <v>625</v>
      </c>
      <c r="L11" s="160">
        <v>19</v>
      </c>
      <c r="M11" s="179" t="s">
        <v>1176</v>
      </c>
      <c r="N11" s="179" t="s">
        <v>3663</v>
      </c>
      <c r="O11" s="160" t="s">
        <v>534</v>
      </c>
      <c r="P11" s="178">
        <v>19</v>
      </c>
    </row>
    <row r="12" ht="27" spans="1:16">
      <c r="A12" s="158" t="s">
        <v>1209</v>
      </c>
      <c r="B12" s="159" t="s">
        <v>2826</v>
      </c>
      <c r="C12" s="159" t="s">
        <v>751</v>
      </c>
      <c r="D12" s="159">
        <v>18</v>
      </c>
      <c r="E12" s="164" t="s">
        <v>1011</v>
      </c>
      <c r="F12" s="160" t="s">
        <v>3959</v>
      </c>
      <c r="G12" s="160" t="s">
        <v>532</v>
      </c>
      <c r="H12" s="160">
        <v>19</v>
      </c>
      <c r="I12" s="164" t="s">
        <v>1183</v>
      </c>
      <c r="J12" s="160" t="s">
        <v>2868</v>
      </c>
      <c r="K12" s="160" t="s">
        <v>611</v>
      </c>
      <c r="L12" s="160">
        <v>19</v>
      </c>
      <c r="M12" s="179" t="s">
        <v>1178</v>
      </c>
      <c r="N12" s="160" t="s">
        <v>3680</v>
      </c>
      <c r="O12" s="160" t="s">
        <v>604</v>
      </c>
      <c r="P12" s="178">
        <v>19</v>
      </c>
    </row>
    <row r="13" spans="1:16">
      <c r="A13" s="158" t="s">
        <v>1206</v>
      </c>
      <c r="B13" s="159" t="s">
        <v>2824</v>
      </c>
      <c r="C13" s="159" t="s">
        <v>1207</v>
      </c>
      <c r="D13" s="159">
        <v>18</v>
      </c>
      <c r="E13" s="164" t="s">
        <v>1015</v>
      </c>
      <c r="F13" s="160" t="s">
        <v>2851</v>
      </c>
      <c r="G13" s="160" t="s">
        <v>392</v>
      </c>
      <c r="H13" s="160">
        <v>19</v>
      </c>
      <c r="I13" s="164" t="s">
        <v>1145</v>
      </c>
      <c r="J13" s="160" t="s">
        <v>2881</v>
      </c>
      <c r="K13" s="160" t="s">
        <v>678</v>
      </c>
      <c r="L13" s="160">
        <v>19</v>
      </c>
      <c r="M13" s="160" t="s">
        <v>1186</v>
      </c>
      <c r="N13" s="160" t="s">
        <v>2443</v>
      </c>
      <c r="O13" s="160" t="s">
        <v>600</v>
      </c>
      <c r="P13" s="178">
        <v>19</v>
      </c>
    </row>
    <row r="14" ht="40.5" spans="1:16">
      <c r="A14" s="158" t="s">
        <v>1079</v>
      </c>
      <c r="B14" s="159" t="s">
        <v>2793</v>
      </c>
      <c r="C14" s="159" t="s">
        <v>1080</v>
      </c>
      <c r="D14" s="159">
        <v>18</v>
      </c>
      <c r="E14" s="163" t="s">
        <v>2238</v>
      </c>
      <c r="F14" s="160" t="s">
        <v>3960</v>
      </c>
      <c r="G14" s="160" t="s">
        <v>3961</v>
      </c>
      <c r="H14" s="160">
        <v>19</v>
      </c>
      <c r="I14" s="164" t="s">
        <v>976</v>
      </c>
      <c r="J14" s="160" t="s">
        <v>2912</v>
      </c>
      <c r="K14" s="160" t="s">
        <v>750</v>
      </c>
      <c r="L14" s="160">
        <v>19</v>
      </c>
      <c r="M14" s="179" t="s">
        <v>1190</v>
      </c>
      <c r="N14" s="160" t="s">
        <v>2903</v>
      </c>
      <c r="O14" s="160" t="s">
        <v>550</v>
      </c>
      <c r="P14" s="178">
        <v>19</v>
      </c>
    </row>
    <row r="15" ht="27" spans="1:16">
      <c r="A15" s="158" t="s">
        <v>1020</v>
      </c>
      <c r="B15" s="159" t="s">
        <v>2776</v>
      </c>
      <c r="C15" s="159" t="s">
        <v>1021</v>
      </c>
      <c r="D15" s="159">
        <v>18</v>
      </c>
      <c r="E15" s="164" t="s">
        <v>1025</v>
      </c>
      <c r="F15" s="160" t="s">
        <v>3639</v>
      </c>
      <c r="G15" s="160" t="s">
        <v>1026</v>
      </c>
      <c r="H15" s="160">
        <v>19</v>
      </c>
      <c r="I15" s="160" t="s">
        <v>1101</v>
      </c>
      <c r="J15" s="160" t="s">
        <v>2896</v>
      </c>
      <c r="K15" s="160" t="s">
        <v>480</v>
      </c>
      <c r="L15" s="160">
        <v>19</v>
      </c>
      <c r="M15" s="160" t="s">
        <v>1192</v>
      </c>
      <c r="N15" s="160" t="s">
        <v>2846</v>
      </c>
      <c r="O15" s="160" t="s">
        <v>558</v>
      </c>
      <c r="P15" s="178">
        <v>19</v>
      </c>
    </row>
    <row r="16" spans="1:16">
      <c r="A16" s="158" t="s">
        <v>1120</v>
      </c>
      <c r="B16" s="159" t="s">
        <v>2804</v>
      </c>
      <c r="C16" s="159" t="s">
        <v>568</v>
      </c>
      <c r="D16" s="159">
        <v>18</v>
      </c>
      <c r="E16" s="164" t="s">
        <v>1028</v>
      </c>
      <c r="F16" s="160" t="s">
        <v>2876</v>
      </c>
      <c r="G16" s="160" t="s">
        <v>400</v>
      </c>
      <c r="H16" s="160">
        <v>19</v>
      </c>
      <c r="I16" s="160" t="s">
        <v>1806</v>
      </c>
      <c r="J16" s="160" t="s">
        <v>3962</v>
      </c>
      <c r="K16" s="160" t="s">
        <v>564</v>
      </c>
      <c r="L16" s="160">
        <v>19</v>
      </c>
      <c r="M16" s="160"/>
      <c r="N16" s="160" t="s">
        <v>2906</v>
      </c>
      <c r="O16" s="160" t="s">
        <v>292</v>
      </c>
      <c r="P16" s="178">
        <v>19</v>
      </c>
    </row>
    <row r="17" spans="1:16">
      <c r="A17" s="158" t="s">
        <v>1259</v>
      </c>
      <c r="B17" s="159" t="s">
        <v>2834</v>
      </c>
      <c r="C17" s="159" t="s">
        <v>682</v>
      </c>
      <c r="D17" s="159">
        <v>18</v>
      </c>
      <c r="E17" s="164" t="s">
        <v>872</v>
      </c>
      <c r="F17" s="160" t="s">
        <v>2477</v>
      </c>
      <c r="G17" s="160" t="s">
        <v>360</v>
      </c>
      <c r="H17" s="160">
        <v>19</v>
      </c>
      <c r="I17" s="160" t="s">
        <v>1103</v>
      </c>
      <c r="J17" s="160" t="s">
        <v>2864</v>
      </c>
      <c r="K17" s="160" t="s">
        <v>488</v>
      </c>
      <c r="L17" s="160">
        <v>19</v>
      </c>
      <c r="M17" s="160" t="s">
        <v>1202</v>
      </c>
      <c r="N17" s="160" t="s">
        <v>2870</v>
      </c>
      <c r="O17" s="160" t="s">
        <v>748</v>
      </c>
      <c r="P17" s="178">
        <v>19</v>
      </c>
    </row>
    <row r="18" ht="27" spans="1:16">
      <c r="A18" s="161" t="s">
        <v>1097</v>
      </c>
      <c r="B18" s="159" t="s">
        <v>2797</v>
      </c>
      <c r="C18" s="159" t="s">
        <v>536</v>
      </c>
      <c r="D18" s="159">
        <v>18</v>
      </c>
      <c r="E18" s="164" t="s">
        <v>1032</v>
      </c>
      <c r="F18" s="160" t="s">
        <v>2852</v>
      </c>
      <c r="G18" s="160" t="s">
        <v>696</v>
      </c>
      <c r="H18" s="160">
        <v>19</v>
      </c>
      <c r="I18" s="160" t="s">
        <v>1108</v>
      </c>
      <c r="J18" s="160" t="s">
        <v>2801</v>
      </c>
      <c r="K18" s="160" t="s">
        <v>544</v>
      </c>
      <c r="L18" s="160">
        <v>19</v>
      </c>
      <c r="M18" s="179" t="s">
        <v>1211</v>
      </c>
      <c r="N18" s="160" t="s">
        <v>3963</v>
      </c>
      <c r="O18" s="160" t="s">
        <v>1876</v>
      </c>
      <c r="P18" s="178">
        <v>19</v>
      </c>
    </row>
    <row r="19" spans="1:16">
      <c r="A19" s="158" t="s">
        <v>1113</v>
      </c>
      <c r="B19" s="159" t="s">
        <v>2802</v>
      </c>
      <c r="C19" s="159" t="s">
        <v>560</v>
      </c>
      <c r="D19" s="159">
        <v>18</v>
      </c>
      <c r="E19" s="164" t="s">
        <v>1035</v>
      </c>
      <c r="F19" s="160" t="s">
        <v>2860</v>
      </c>
      <c r="G19" s="160" t="s">
        <v>408</v>
      </c>
      <c r="H19" s="160">
        <v>19</v>
      </c>
      <c r="I19" s="160" t="s">
        <v>1110</v>
      </c>
      <c r="J19" s="160" t="s">
        <v>2431</v>
      </c>
      <c r="K19" s="160" t="s">
        <v>552</v>
      </c>
      <c r="L19" s="160">
        <v>19</v>
      </c>
      <c r="M19" s="160" t="s">
        <v>2543</v>
      </c>
      <c r="N19" s="160" t="s">
        <v>2304</v>
      </c>
      <c r="O19" s="160" t="s">
        <v>446</v>
      </c>
      <c r="P19" s="178">
        <v>19</v>
      </c>
    </row>
    <row r="20" spans="1:16">
      <c r="A20" s="158" t="s">
        <v>1013</v>
      </c>
      <c r="B20" s="159" t="s">
        <v>2774</v>
      </c>
      <c r="C20" s="159" t="s">
        <v>466</v>
      </c>
      <c r="D20" s="159">
        <v>18</v>
      </c>
      <c r="E20" s="164" t="s">
        <v>1037</v>
      </c>
      <c r="F20" s="160" t="s">
        <v>2877</v>
      </c>
      <c r="G20" s="160" t="s">
        <v>416</v>
      </c>
      <c r="H20" s="160">
        <v>19</v>
      </c>
      <c r="I20" s="160" t="s">
        <v>1115</v>
      </c>
      <c r="J20" s="160" t="s">
        <v>2897</v>
      </c>
      <c r="K20" s="160" t="s">
        <v>712</v>
      </c>
      <c r="L20" s="160">
        <v>19</v>
      </c>
      <c r="M20" s="179" t="s">
        <v>931</v>
      </c>
      <c r="N20" s="160" t="s">
        <v>3964</v>
      </c>
      <c r="O20" s="160" t="s">
        <v>1877</v>
      </c>
      <c r="P20" s="178">
        <v>19</v>
      </c>
    </row>
    <row r="21" ht="27" spans="1:16">
      <c r="A21" s="161" t="s">
        <v>1084</v>
      </c>
      <c r="B21" s="159" t="s">
        <v>2308</v>
      </c>
      <c r="C21" s="159" t="s">
        <v>528</v>
      </c>
      <c r="D21" s="159">
        <v>18</v>
      </c>
      <c r="E21" s="164" t="s">
        <v>1042</v>
      </c>
      <c r="F21" s="160" t="s">
        <v>2893</v>
      </c>
      <c r="G21" s="160" t="s">
        <v>424</v>
      </c>
      <c r="H21" s="160">
        <v>19</v>
      </c>
      <c r="I21" s="160" t="s">
        <v>1118</v>
      </c>
      <c r="J21" s="160" t="s">
        <v>3965</v>
      </c>
      <c r="K21" s="160" t="s">
        <v>664</v>
      </c>
      <c r="L21" s="160">
        <v>19</v>
      </c>
      <c r="M21" s="160" t="s">
        <v>1213</v>
      </c>
      <c r="N21" s="160" t="s">
        <v>2871</v>
      </c>
      <c r="O21" s="160" t="s">
        <v>582</v>
      </c>
      <c r="P21" s="178">
        <v>19</v>
      </c>
    </row>
    <row r="22" ht="40.5" spans="1:16">
      <c r="A22" s="158" t="s">
        <v>1125</v>
      </c>
      <c r="B22" s="159" t="s">
        <v>2808</v>
      </c>
      <c r="C22" s="159" t="s">
        <v>319</v>
      </c>
      <c r="D22" s="159">
        <v>18</v>
      </c>
      <c r="E22" s="164" t="s">
        <v>1046</v>
      </c>
      <c r="F22" s="160" t="s">
        <v>3966</v>
      </c>
      <c r="G22" s="160" t="s">
        <v>1047</v>
      </c>
      <c r="H22" s="160">
        <v>19</v>
      </c>
      <c r="I22" s="160" t="s">
        <v>1136</v>
      </c>
      <c r="J22" s="160" t="s">
        <v>2898</v>
      </c>
      <c r="K22" s="160" t="s">
        <v>670</v>
      </c>
      <c r="L22" s="160">
        <v>19</v>
      </c>
      <c r="M22" s="160" t="s">
        <v>1216</v>
      </c>
      <c r="N22" s="160" t="s">
        <v>2907</v>
      </c>
      <c r="O22" s="160" t="s">
        <v>590</v>
      </c>
      <c r="P22" s="178">
        <v>19</v>
      </c>
    </row>
    <row r="23" spans="1:16">
      <c r="A23" s="158" t="s">
        <v>1004</v>
      </c>
      <c r="B23" s="159" t="s">
        <v>2421</v>
      </c>
      <c r="C23" s="159" t="s">
        <v>450</v>
      </c>
      <c r="D23" s="159">
        <v>18</v>
      </c>
      <c r="E23" s="164" t="s">
        <v>1049</v>
      </c>
      <c r="F23" s="160" t="s">
        <v>2853</v>
      </c>
      <c r="G23" s="160" t="s">
        <v>432</v>
      </c>
      <c r="H23" s="160">
        <v>19</v>
      </c>
      <c r="I23" s="179" t="s">
        <v>1138</v>
      </c>
      <c r="J23" s="160" t="s">
        <v>3967</v>
      </c>
      <c r="K23" s="160" t="s">
        <v>572</v>
      </c>
      <c r="L23" s="160">
        <v>19</v>
      </c>
      <c r="M23" s="160" t="s">
        <v>1225</v>
      </c>
      <c r="N23" s="160" t="s">
        <v>2872</v>
      </c>
      <c r="O23" s="160" t="s">
        <v>3968</v>
      </c>
      <c r="P23" s="178">
        <v>19</v>
      </c>
    </row>
    <row r="24" ht="40.5" spans="1:16">
      <c r="A24" s="158" t="s">
        <v>1134</v>
      </c>
      <c r="B24" s="159" t="s">
        <v>2810</v>
      </c>
      <c r="C24" s="159" t="s">
        <v>410</v>
      </c>
      <c r="D24" s="159">
        <v>18</v>
      </c>
      <c r="E24" s="164" t="s">
        <v>1055</v>
      </c>
      <c r="F24" s="160" t="s">
        <v>3660</v>
      </c>
      <c r="G24" s="160" t="s">
        <v>440</v>
      </c>
      <c r="H24" s="160">
        <v>19</v>
      </c>
      <c r="I24" s="179" t="s">
        <v>1147</v>
      </c>
      <c r="J24" s="160" t="s">
        <v>3969</v>
      </c>
      <c r="K24" s="160" t="s">
        <v>3970</v>
      </c>
      <c r="L24" s="160">
        <v>19</v>
      </c>
      <c r="M24" s="160" t="s">
        <v>1229</v>
      </c>
      <c r="N24" s="160" t="s">
        <v>3710</v>
      </c>
      <c r="O24" s="160" t="s">
        <v>303</v>
      </c>
      <c r="P24" s="178">
        <v>19</v>
      </c>
    </row>
    <row r="25" ht="27" spans="1:16">
      <c r="A25" s="158" t="s">
        <v>1123</v>
      </c>
      <c r="B25" s="159" t="s">
        <v>2806</v>
      </c>
      <c r="C25" s="159" t="s">
        <v>576</v>
      </c>
      <c r="D25" s="159">
        <v>18</v>
      </c>
      <c r="E25" s="164" t="s">
        <v>1057</v>
      </c>
      <c r="F25" s="160" t="s">
        <v>3971</v>
      </c>
      <c r="G25" s="160" t="s">
        <v>448</v>
      </c>
      <c r="H25" s="160">
        <v>19</v>
      </c>
      <c r="I25" s="160" t="s">
        <v>908</v>
      </c>
      <c r="J25" s="160" t="s">
        <v>2756</v>
      </c>
      <c r="K25" s="160" t="s">
        <v>382</v>
      </c>
      <c r="L25" s="160">
        <v>19</v>
      </c>
      <c r="M25" s="160" t="s">
        <v>1231</v>
      </c>
      <c r="N25" s="160" t="s">
        <v>2761</v>
      </c>
      <c r="O25" s="160" t="s">
        <v>414</v>
      </c>
      <c r="P25" s="178">
        <v>19</v>
      </c>
    </row>
    <row r="26" ht="40.5" spans="1:16">
      <c r="A26" s="161" t="s">
        <v>1075</v>
      </c>
      <c r="B26" s="159" t="s">
        <v>2426</v>
      </c>
      <c r="C26" s="159" t="s">
        <v>311</v>
      </c>
      <c r="D26" s="159">
        <v>18</v>
      </c>
      <c r="E26" s="164" t="s">
        <v>1060</v>
      </c>
      <c r="F26" s="160" t="s">
        <v>3972</v>
      </c>
      <c r="G26" s="160" t="s">
        <v>680</v>
      </c>
      <c r="H26" s="160">
        <v>19</v>
      </c>
      <c r="I26" s="160" t="s">
        <v>1152</v>
      </c>
      <c r="J26" s="160" t="s">
        <v>2882</v>
      </c>
      <c r="K26" s="160" t="s">
        <v>496</v>
      </c>
      <c r="L26" s="160">
        <v>19</v>
      </c>
      <c r="M26" s="160" t="s">
        <v>937</v>
      </c>
      <c r="N26" s="160" t="s">
        <v>3973</v>
      </c>
      <c r="O26" s="160" t="s">
        <v>635</v>
      </c>
      <c r="P26" s="178">
        <v>19</v>
      </c>
    </row>
    <row r="27" ht="40.5" spans="1:16">
      <c r="A27" s="158" t="s">
        <v>1062</v>
      </c>
      <c r="B27" s="159" t="s">
        <v>2788</v>
      </c>
      <c r="C27" s="159" t="s">
        <v>356</v>
      </c>
      <c r="D27" s="159">
        <v>18</v>
      </c>
      <c r="E27" s="163" t="s">
        <v>1064</v>
      </c>
      <c r="F27" s="160" t="s">
        <v>3974</v>
      </c>
      <c r="G27" s="160" t="s">
        <v>1801</v>
      </c>
      <c r="H27" s="160">
        <v>19</v>
      </c>
      <c r="I27" s="160" t="s">
        <v>1154</v>
      </c>
      <c r="J27" s="160" t="s">
        <v>2900</v>
      </c>
      <c r="K27" s="160" t="s">
        <v>719</v>
      </c>
      <c r="L27" s="160">
        <v>19</v>
      </c>
      <c r="M27" s="160" t="s">
        <v>3975</v>
      </c>
      <c r="N27" s="160" t="s">
        <v>3976</v>
      </c>
      <c r="O27" s="160" t="s">
        <v>3977</v>
      </c>
      <c r="P27" s="178">
        <v>19</v>
      </c>
    </row>
    <row r="28" ht="40.5" spans="1:16">
      <c r="A28" s="158" t="s">
        <v>1272</v>
      </c>
      <c r="B28" s="159" t="s">
        <v>2837</v>
      </c>
      <c r="C28" s="159" t="s">
        <v>378</v>
      </c>
      <c r="D28" s="159">
        <v>18</v>
      </c>
      <c r="E28" s="164" t="s">
        <v>874</v>
      </c>
      <c r="F28" s="160" t="s">
        <v>2491</v>
      </c>
      <c r="G28" s="160" t="s">
        <v>548</v>
      </c>
      <c r="H28" s="160">
        <v>19</v>
      </c>
      <c r="I28" s="180"/>
      <c r="J28" s="180" t="s">
        <v>3978</v>
      </c>
      <c r="K28" s="180" t="s">
        <v>3979</v>
      </c>
      <c r="L28" s="180">
        <v>19</v>
      </c>
      <c r="M28" s="160" t="s">
        <v>3980</v>
      </c>
      <c r="N28" s="160"/>
      <c r="O28" s="160" t="s">
        <v>3981</v>
      </c>
      <c r="P28" s="178">
        <v>19</v>
      </c>
    </row>
    <row r="29" ht="40.5" spans="1:16">
      <c r="A29" s="158" t="s">
        <v>1196</v>
      </c>
      <c r="B29" s="159" t="s">
        <v>2818</v>
      </c>
      <c r="C29" s="159" t="s">
        <v>615</v>
      </c>
      <c r="D29" s="159">
        <v>18</v>
      </c>
      <c r="E29" s="164"/>
      <c r="F29" s="160"/>
      <c r="G29" s="160" t="s">
        <v>1889</v>
      </c>
      <c r="H29" s="165">
        <v>19</v>
      </c>
      <c r="I29" s="160" t="s">
        <v>3982</v>
      </c>
      <c r="J29" s="160" t="s">
        <v>2910</v>
      </c>
      <c r="K29" s="160" t="s">
        <v>325</v>
      </c>
      <c r="L29" s="160">
        <v>19</v>
      </c>
      <c r="M29" s="164"/>
      <c r="N29" s="160" t="s">
        <v>3983</v>
      </c>
      <c r="O29" s="160" t="s">
        <v>3984</v>
      </c>
      <c r="P29" s="178">
        <v>19</v>
      </c>
    </row>
    <row r="30" ht="27" spans="1:16">
      <c r="A30" s="158" t="s">
        <v>1246</v>
      </c>
      <c r="B30" s="159" t="s">
        <v>2830</v>
      </c>
      <c r="C30" s="159" t="s">
        <v>650</v>
      </c>
      <c r="D30" s="159">
        <v>18</v>
      </c>
      <c r="E30" s="164" t="s">
        <v>876</v>
      </c>
      <c r="F30" s="160" t="s">
        <v>2758</v>
      </c>
      <c r="G30" s="160" t="s">
        <v>368</v>
      </c>
      <c r="H30" s="165">
        <v>19</v>
      </c>
      <c r="I30" s="160" t="s">
        <v>1285</v>
      </c>
      <c r="J30" s="160" t="s">
        <v>3985</v>
      </c>
      <c r="K30" s="160" t="s">
        <v>648</v>
      </c>
      <c r="L30" s="160">
        <v>19</v>
      </c>
      <c r="M30" s="164" t="s">
        <v>3986</v>
      </c>
      <c r="N30" s="160"/>
      <c r="O30" s="160" t="s">
        <v>674</v>
      </c>
      <c r="P30" s="178">
        <v>19</v>
      </c>
    </row>
    <row r="31" spans="1:16">
      <c r="A31" s="158" t="s">
        <v>1009</v>
      </c>
      <c r="B31" s="159" t="s">
        <v>2420</v>
      </c>
      <c r="C31" s="159" t="s">
        <v>458</v>
      </c>
      <c r="D31" s="159">
        <v>18</v>
      </c>
      <c r="E31" s="164" t="s">
        <v>1072</v>
      </c>
      <c r="F31" s="160" t="s">
        <v>2862</v>
      </c>
      <c r="G31" s="160" t="s">
        <v>1073</v>
      </c>
      <c r="H31" s="165">
        <v>19</v>
      </c>
      <c r="I31" s="160" t="s">
        <v>1292</v>
      </c>
      <c r="J31" s="160"/>
      <c r="K31" s="160" t="s">
        <v>656</v>
      </c>
      <c r="L31" s="160">
        <v>19</v>
      </c>
      <c r="M31" s="164"/>
      <c r="N31" s="160"/>
      <c r="O31" s="160" t="s">
        <v>2253</v>
      </c>
      <c r="P31" s="178">
        <v>19</v>
      </c>
    </row>
    <row r="32" ht="27" spans="1:16">
      <c r="A32" s="158" t="s">
        <v>1044</v>
      </c>
      <c r="B32" s="159" t="s">
        <v>2436</v>
      </c>
      <c r="C32" s="159" t="s">
        <v>3987</v>
      </c>
      <c r="D32" s="159">
        <v>18</v>
      </c>
      <c r="E32" s="164" t="s">
        <v>1086</v>
      </c>
      <c r="F32" s="160" t="s">
        <v>3631</v>
      </c>
      <c r="G32" s="160" t="s">
        <v>464</v>
      </c>
      <c r="H32" s="165">
        <v>19</v>
      </c>
      <c r="I32" s="160"/>
      <c r="J32" s="160" t="s">
        <v>2884</v>
      </c>
      <c r="K32" s="160" t="s">
        <v>1172</v>
      </c>
      <c r="L32" s="160">
        <v>19</v>
      </c>
      <c r="M32" s="164"/>
      <c r="N32" s="160"/>
      <c r="O32" s="160" t="s">
        <v>620</v>
      </c>
      <c r="P32" s="178">
        <v>19</v>
      </c>
    </row>
    <row r="33" ht="27" spans="1:16">
      <c r="A33" s="161" t="s">
        <v>1289</v>
      </c>
      <c r="B33" s="159" t="s">
        <v>3988</v>
      </c>
      <c r="C33" s="159" t="s">
        <v>1290</v>
      </c>
      <c r="D33" s="159">
        <v>18</v>
      </c>
      <c r="E33" s="164"/>
      <c r="F33" s="160"/>
      <c r="G33" s="160" t="s">
        <v>339</v>
      </c>
      <c r="H33" s="165">
        <v>19</v>
      </c>
      <c r="I33" s="160" t="s">
        <v>1171</v>
      </c>
      <c r="J33" s="160" t="s">
        <v>2246</v>
      </c>
      <c r="K33" s="160" t="s">
        <v>514</v>
      </c>
      <c r="L33" s="160">
        <v>19</v>
      </c>
      <c r="M33" s="164" t="s">
        <v>1261</v>
      </c>
      <c r="N33" s="160" t="s">
        <v>2858</v>
      </c>
      <c r="O33" s="160" t="s">
        <v>627</v>
      </c>
      <c r="P33" s="178">
        <v>19</v>
      </c>
    </row>
    <row r="34" spans="1:16">
      <c r="A34" s="158" t="s">
        <v>998</v>
      </c>
      <c r="B34" s="159" t="s">
        <v>2417</v>
      </c>
      <c r="C34" s="159" t="s">
        <v>442</v>
      </c>
      <c r="D34" s="159">
        <v>18</v>
      </c>
      <c r="E34" s="163" t="s">
        <v>883</v>
      </c>
      <c r="F34" s="160" t="s">
        <v>2759</v>
      </c>
      <c r="G34" s="160" t="s">
        <v>374</v>
      </c>
      <c r="H34" s="165">
        <v>19</v>
      </c>
      <c r="I34" s="160" t="s">
        <v>3989</v>
      </c>
      <c r="J34" s="160"/>
      <c r="K34" s="160" t="s">
        <v>1888</v>
      </c>
      <c r="L34" s="160">
        <v>19</v>
      </c>
      <c r="M34" s="164"/>
      <c r="N34" s="160"/>
      <c r="O34" s="160" t="s">
        <v>633</v>
      </c>
      <c r="P34" s="178">
        <v>19</v>
      </c>
    </row>
    <row r="35" spans="1:16">
      <c r="A35" s="158" t="s">
        <v>1017</v>
      </c>
      <c r="B35" s="159" t="s">
        <v>2422</v>
      </c>
      <c r="C35" s="159" t="s">
        <v>1018</v>
      </c>
      <c r="D35" s="159">
        <v>18</v>
      </c>
      <c r="E35" s="164" t="s">
        <v>1099</v>
      </c>
      <c r="F35" s="160" t="s">
        <v>2879</v>
      </c>
      <c r="G35" s="160" t="s">
        <v>472</v>
      </c>
      <c r="H35" s="165">
        <v>19</v>
      </c>
      <c r="I35" s="160"/>
      <c r="J35" s="160"/>
      <c r="K35" s="160" t="s">
        <v>1148</v>
      </c>
      <c r="L35" s="160">
        <v>19</v>
      </c>
      <c r="M35" s="163" t="s">
        <v>1270</v>
      </c>
      <c r="N35" s="160" t="s">
        <v>2911</v>
      </c>
      <c r="O35" s="160" t="s">
        <v>3990</v>
      </c>
      <c r="P35" s="178">
        <v>19</v>
      </c>
    </row>
    <row r="36" spans="1:16">
      <c r="A36" s="166"/>
      <c r="B36" s="167"/>
      <c r="C36" s="168" t="s">
        <v>658</v>
      </c>
      <c r="D36" s="167">
        <v>18</v>
      </c>
      <c r="E36" s="164" t="s">
        <v>1301</v>
      </c>
      <c r="F36" s="160" t="s">
        <v>2753</v>
      </c>
      <c r="G36" s="160" t="s">
        <v>376</v>
      </c>
      <c r="H36" s="165">
        <v>19</v>
      </c>
      <c r="I36" s="180"/>
      <c r="J36" s="180"/>
      <c r="K36" s="180" t="s">
        <v>1232</v>
      </c>
      <c r="L36" s="180">
        <v>19</v>
      </c>
      <c r="M36" s="164"/>
      <c r="N36" s="160"/>
      <c r="O36" s="160" t="s">
        <v>640</v>
      </c>
      <c r="P36" s="178">
        <v>19</v>
      </c>
    </row>
    <row r="37" ht="67.5" spans="1:16">
      <c r="A37" s="158" t="s">
        <v>1077</v>
      </c>
      <c r="B37" s="159" t="s">
        <v>3991</v>
      </c>
      <c r="C37" s="159" t="s">
        <v>364</v>
      </c>
      <c r="D37" s="159">
        <v>18</v>
      </c>
      <c r="E37" s="163" t="s">
        <v>1280</v>
      </c>
      <c r="F37" s="160" t="s">
        <v>2568</v>
      </c>
      <c r="G37" s="160" t="s">
        <v>3992</v>
      </c>
      <c r="H37" s="165">
        <v>19</v>
      </c>
      <c r="I37" s="160" t="s">
        <v>1278</v>
      </c>
      <c r="J37" s="160" t="s">
        <v>3993</v>
      </c>
      <c r="K37" s="160" t="s">
        <v>646</v>
      </c>
      <c r="L37" s="160">
        <v>19</v>
      </c>
      <c r="M37" s="164"/>
      <c r="N37" s="160" t="s">
        <v>2859</v>
      </c>
      <c r="O37" s="160" t="s">
        <v>1797</v>
      </c>
      <c r="P37" s="178">
        <v>19</v>
      </c>
    </row>
    <row r="38" ht="27" spans="1:16">
      <c r="A38" s="169"/>
      <c r="B38" s="155"/>
      <c r="C38" s="155"/>
      <c r="D38" s="155"/>
      <c r="E38" s="163"/>
      <c r="F38" s="160"/>
      <c r="G38" s="160"/>
      <c r="H38" s="165">
        <v>19</v>
      </c>
      <c r="I38" s="160"/>
      <c r="J38" s="160"/>
      <c r="K38" s="160" t="s">
        <v>1302</v>
      </c>
      <c r="L38" s="160">
        <v>19</v>
      </c>
      <c r="M38" s="164" t="s">
        <v>1274</v>
      </c>
      <c r="N38" s="160"/>
      <c r="O38" s="160" t="s">
        <v>690</v>
      </c>
      <c r="P38" s="178">
        <v>19</v>
      </c>
    </row>
    <row r="39" ht="27.75" spans="1:16">
      <c r="A39" s="170"/>
      <c r="B39" s="171"/>
      <c r="C39" s="171"/>
      <c r="D39" s="171"/>
      <c r="E39" s="172"/>
      <c r="F39" s="173"/>
      <c r="G39" s="173"/>
      <c r="H39" s="174"/>
      <c r="I39" s="181"/>
      <c r="J39" s="173" t="s">
        <v>2839</v>
      </c>
      <c r="K39" s="173" t="s">
        <v>638</v>
      </c>
      <c r="L39" s="173">
        <v>19</v>
      </c>
      <c r="M39" s="182"/>
      <c r="N39" s="173"/>
      <c r="O39" s="173" t="s">
        <v>294</v>
      </c>
      <c r="P39" s="183">
        <v>19</v>
      </c>
    </row>
  </sheetData>
  <mergeCells count="1">
    <mergeCell ref="A1:P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23" workbookViewId="0">
      <selection activeCell="C18" sqref="C18"/>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1992</v>
      </c>
      <c r="B3" s="34"/>
      <c r="C3" s="34"/>
      <c r="D3" s="34"/>
      <c r="E3" s="34"/>
      <c r="F3" s="34"/>
      <c r="G3" s="34"/>
      <c r="H3" s="34"/>
      <c r="I3" s="55"/>
    </row>
    <row r="4" ht="25.5" spans="4:9">
      <c r="D4" s="133" t="s">
        <v>3994</v>
      </c>
      <c r="I4" s="151"/>
    </row>
    <row r="5" ht="15" spans="8:8">
      <c r="H5" t="s">
        <v>3995</v>
      </c>
    </row>
    <row r="6" ht="80" customHeight="1" spans="1:8">
      <c r="A6" s="134" t="s">
        <v>1147</v>
      </c>
      <c r="B6" s="135" t="s">
        <v>3996</v>
      </c>
      <c r="C6" s="136" t="s">
        <v>3997</v>
      </c>
      <c r="D6" s="137" t="s">
        <v>248</v>
      </c>
      <c r="E6" s="136" t="s">
        <v>3998</v>
      </c>
      <c r="F6" s="136" t="s">
        <v>3999</v>
      </c>
      <c r="G6" s="136" t="s">
        <v>4000</v>
      </c>
      <c r="H6" s="136" t="s">
        <v>4001</v>
      </c>
    </row>
    <row r="7" spans="1:8">
      <c r="A7" s="149">
        <v>0.5</v>
      </c>
      <c r="B7" s="139">
        <v>99.93362</v>
      </c>
      <c r="C7" s="139">
        <v>125.08</v>
      </c>
      <c r="D7" s="139">
        <v>104.94</v>
      </c>
      <c r="E7" s="140">
        <v>151.3998</v>
      </c>
      <c r="F7" s="139">
        <v>151.3998</v>
      </c>
      <c r="G7" s="139">
        <v>151.3998</v>
      </c>
      <c r="H7" s="139">
        <v>209.86304</v>
      </c>
    </row>
    <row r="8" spans="1:8">
      <c r="A8" s="149">
        <v>1</v>
      </c>
      <c r="B8" s="139">
        <v>102.84703</v>
      </c>
      <c r="C8" s="139">
        <v>139.0879</v>
      </c>
      <c r="D8" s="139">
        <v>125.08</v>
      </c>
      <c r="E8" s="140">
        <v>188.22579</v>
      </c>
      <c r="F8" s="139">
        <v>188.22579</v>
      </c>
      <c r="G8" s="139">
        <v>188.22579</v>
      </c>
      <c r="H8" s="139">
        <v>256.42884</v>
      </c>
    </row>
    <row r="9" spans="1:8">
      <c r="A9" s="149">
        <v>1.5</v>
      </c>
      <c r="B9" s="139">
        <v>121.72934</v>
      </c>
      <c r="C9" s="139">
        <v>165.60115</v>
      </c>
      <c r="D9" s="139">
        <v>143.1</v>
      </c>
      <c r="E9" s="140">
        <v>226.47801</v>
      </c>
      <c r="F9" s="139">
        <v>226.47801</v>
      </c>
      <c r="G9" s="139">
        <v>226.47801</v>
      </c>
      <c r="H9" s="139">
        <v>301.25147</v>
      </c>
    </row>
    <row r="10" spans="1:8">
      <c r="A10" s="149">
        <v>2</v>
      </c>
      <c r="B10" s="139">
        <v>139.62426</v>
      </c>
      <c r="C10" s="139">
        <v>198.56291</v>
      </c>
      <c r="D10" s="139">
        <v>178.54693</v>
      </c>
      <c r="E10" s="140">
        <v>265.58353</v>
      </c>
      <c r="F10" s="139">
        <v>265.58353</v>
      </c>
      <c r="G10" s="139">
        <v>265.58353</v>
      </c>
      <c r="H10" s="139">
        <v>346.65922</v>
      </c>
    </row>
    <row r="11" spans="1:8">
      <c r="A11" s="149">
        <v>2.5</v>
      </c>
      <c r="B11" s="139">
        <v>158.66504</v>
      </c>
      <c r="C11" s="139">
        <v>232.31702</v>
      </c>
      <c r="D11" s="139">
        <v>208.9366</v>
      </c>
      <c r="E11" s="139">
        <v>303.92108</v>
      </c>
      <c r="F11" s="139">
        <v>303.92108</v>
      </c>
      <c r="G11" s="139">
        <v>303.92108</v>
      </c>
      <c r="H11" s="139">
        <v>392.14011</v>
      </c>
    </row>
    <row r="12" spans="1:8">
      <c r="A12" s="149">
        <v>3</v>
      </c>
      <c r="B12" s="139">
        <v>177.23041</v>
      </c>
      <c r="C12" s="139">
        <v>267.92401</v>
      </c>
      <c r="D12" s="139">
        <v>241.03287</v>
      </c>
      <c r="E12" s="139">
        <v>342.92908</v>
      </c>
      <c r="F12" s="139">
        <v>342.92908</v>
      </c>
      <c r="G12" s="139">
        <v>342.92908</v>
      </c>
      <c r="H12" s="139">
        <v>437.21873</v>
      </c>
    </row>
    <row r="13" spans="1:8">
      <c r="A13" s="149">
        <v>3.5</v>
      </c>
      <c r="B13" s="139">
        <v>195.58855</v>
      </c>
      <c r="C13" s="139">
        <v>301.39775</v>
      </c>
      <c r="D13" s="139">
        <v>271.36159</v>
      </c>
      <c r="E13" s="139">
        <v>381.31539</v>
      </c>
      <c r="F13" s="139">
        <v>381.31539</v>
      </c>
      <c r="G13" s="139">
        <v>381.31539</v>
      </c>
      <c r="H13" s="139">
        <v>482.26078</v>
      </c>
    </row>
    <row r="14" spans="1:8">
      <c r="A14" s="149">
        <v>4</v>
      </c>
      <c r="B14" s="139">
        <v>213.76384</v>
      </c>
      <c r="C14" s="139">
        <v>334.81054</v>
      </c>
      <c r="D14" s="139">
        <v>301.73907</v>
      </c>
      <c r="E14" s="139">
        <v>420.11616</v>
      </c>
      <c r="F14" s="139">
        <v>420.11616</v>
      </c>
      <c r="G14" s="139">
        <v>420.11616</v>
      </c>
      <c r="H14" s="139">
        <v>528.11956</v>
      </c>
    </row>
    <row r="15" spans="1:8">
      <c r="A15" s="149">
        <v>4.5</v>
      </c>
      <c r="B15" s="139">
        <v>231.95132</v>
      </c>
      <c r="C15" s="139">
        <v>368.32085</v>
      </c>
      <c r="D15" s="139">
        <v>331.66552</v>
      </c>
      <c r="E15" s="139">
        <v>459.11197</v>
      </c>
      <c r="F15" s="139">
        <v>459.11197</v>
      </c>
      <c r="G15" s="139">
        <v>459.11197</v>
      </c>
      <c r="H15" s="139">
        <v>572.67401</v>
      </c>
    </row>
    <row r="16" spans="1:8">
      <c r="A16" s="149">
        <v>5</v>
      </c>
      <c r="B16" s="139">
        <v>249.6512</v>
      </c>
      <c r="C16" s="139">
        <v>401.2948</v>
      </c>
      <c r="D16" s="139">
        <v>361.56759</v>
      </c>
      <c r="E16" s="139">
        <v>497.33981</v>
      </c>
      <c r="F16" s="139">
        <v>497.33981</v>
      </c>
      <c r="G16" s="139">
        <v>497.33981</v>
      </c>
      <c r="H16" s="139">
        <v>617.80139</v>
      </c>
    </row>
    <row r="17" spans="1:8">
      <c r="A17" s="149">
        <v>5.5</v>
      </c>
      <c r="B17" s="139">
        <v>268.32628</v>
      </c>
      <c r="C17" s="139">
        <v>429.36837</v>
      </c>
      <c r="D17" s="139">
        <v>386.80089</v>
      </c>
      <c r="E17" s="139">
        <v>536.26248</v>
      </c>
      <c r="F17" s="139">
        <v>536.26248</v>
      </c>
      <c r="G17" s="139">
        <v>536.26248</v>
      </c>
      <c r="H17" s="139">
        <v>663.81864</v>
      </c>
    </row>
    <row r="18" spans="1:8">
      <c r="A18" s="149">
        <v>6</v>
      </c>
      <c r="B18" s="139">
        <v>286.53814</v>
      </c>
      <c r="C18" s="139">
        <v>462.69583</v>
      </c>
      <c r="D18" s="139">
        <v>416.84924</v>
      </c>
      <c r="E18" s="139">
        <v>575.06325</v>
      </c>
      <c r="F18" s="139">
        <v>575.06325</v>
      </c>
      <c r="G18" s="139">
        <v>575.06325</v>
      </c>
      <c r="H18" s="139">
        <v>709.14106</v>
      </c>
    </row>
    <row r="19" spans="1:8">
      <c r="A19" s="149">
        <v>6.5</v>
      </c>
      <c r="B19" s="139">
        <v>305.88367</v>
      </c>
      <c r="C19" s="139">
        <v>495.80387</v>
      </c>
      <c r="D19" s="139">
        <v>446.7635</v>
      </c>
      <c r="E19" s="139">
        <v>613.87621</v>
      </c>
      <c r="F19" s="139">
        <v>613.87621</v>
      </c>
      <c r="G19" s="139">
        <v>613.87621</v>
      </c>
      <c r="H19" s="139">
        <v>754.81699</v>
      </c>
    </row>
    <row r="20" spans="1:8">
      <c r="A20" s="149">
        <v>7</v>
      </c>
      <c r="B20" s="139">
        <v>324.35152</v>
      </c>
      <c r="C20" s="139">
        <v>528.86315</v>
      </c>
      <c r="D20" s="139">
        <v>477.10441</v>
      </c>
      <c r="E20" s="139">
        <v>652.90859</v>
      </c>
      <c r="F20" s="139">
        <v>652.90859</v>
      </c>
      <c r="G20" s="139">
        <v>652.90859</v>
      </c>
      <c r="H20" s="139">
        <v>799.77371</v>
      </c>
    </row>
    <row r="21" spans="1:8">
      <c r="A21" s="149">
        <v>7.5</v>
      </c>
      <c r="B21" s="139">
        <v>342.96565</v>
      </c>
      <c r="C21" s="139">
        <v>561.72739</v>
      </c>
      <c r="D21" s="139">
        <v>506.23851</v>
      </c>
      <c r="E21" s="139">
        <v>691.45337</v>
      </c>
      <c r="F21" s="139">
        <v>691.45337</v>
      </c>
      <c r="G21" s="139">
        <v>691.45337</v>
      </c>
      <c r="H21" s="139">
        <v>845.4984</v>
      </c>
    </row>
    <row r="22" spans="1:8">
      <c r="A22" s="149">
        <v>8</v>
      </c>
      <c r="B22" s="139">
        <v>360.26326</v>
      </c>
      <c r="C22" s="139">
        <v>595.56683</v>
      </c>
      <c r="D22" s="139">
        <v>537.10359</v>
      </c>
      <c r="E22" s="139">
        <v>730.01034</v>
      </c>
      <c r="F22" s="139">
        <v>730.01034</v>
      </c>
      <c r="G22" s="139">
        <v>730.01034</v>
      </c>
      <c r="H22" s="139">
        <v>890.91834</v>
      </c>
    </row>
    <row r="23" spans="1:8">
      <c r="A23" s="149">
        <v>8.5</v>
      </c>
      <c r="B23" s="139">
        <v>379.80383</v>
      </c>
      <c r="C23" s="139">
        <v>628.80896</v>
      </c>
      <c r="D23" s="139">
        <v>567.09099</v>
      </c>
      <c r="E23" s="139">
        <v>769.12805</v>
      </c>
      <c r="F23" s="139">
        <v>769.12805</v>
      </c>
      <c r="G23" s="139">
        <v>769.12805</v>
      </c>
      <c r="H23" s="139">
        <v>936.03353</v>
      </c>
    </row>
    <row r="24" spans="1:8">
      <c r="A24" s="149">
        <v>9</v>
      </c>
      <c r="B24" s="139">
        <v>397.86941</v>
      </c>
      <c r="C24" s="139">
        <v>662.23394</v>
      </c>
      <c r="D24" s="139">
        <v>597.29781</v>
      </c>
      <c r="E24" s="139">
        <v>807.66064</v>
      </c>
      <c r="F24" s="139">
        <v>807.66064</v>
      </c>
      <c r="G24" s="139">
        <v>807.66064</v>
      </c>
      <c r="H24" s="139">
        <v>982.2702</v>
      </c>
    </row>
    <row r="25" spans="1:8">
      <c r="A25" s="149">
        <v>9.5</v>
      </c>
      <c r="B25" s="139">
        <v>416.38602</v>
      </c>
      <c r="C25" s="139">
        <v>694.87876</v>
      </c>
      <c r="D25" s="139">
        <v>626.78542</v>
      </c>
      <c r="E25" s="139">
        <v>846.48579</v>
      </c>
      <c r="F25" s="139">
        <v>846.48579</v>
      </c>
      <c r="G25" s="139">
        <v>846.48579</v>
      </c>
      <c r="H25" s="139">
        <v>1027.8608</v>
      </c>
    </row>
    <row r="26" spans="1:8">
      <c r="A26" s="149">
        <v>10</v>
      </c>
      <c r="B26" s="139">
        <v>435.40242</v>
      </c>
      <c r="C26" s="139">
        <v>727.9868</v>
      </c>
      <c r="D26" s="139">
        <v>656.32179</v>
      </c>
      <c r="E26" s="139">
        <v>885.31094</v>
      </c>
      <c r="F26" s="139">
        <v>885.31094</v>
      </c>
      <c r="G26" s="139">
        <v>885.31094</v>
      </c>
      <c r="H26" s="139">
        <v>1073.2076</v>
      </c>
    </row>
    <row r="27" spans="1:8">
      <c r="A27" s="149">
        <v>10.5</v>
      </c>
      <c r="B27" s="139">
        <v>449.43311</v>
      </c>
      <c r="C27" s="139">
        <v>756.96243</v>
      </c>
      <c r="D27" s="139">
        <v>682.7619</v>
      </c>
      <c r="E27" s="139">
        <v>912.49464</v>
      </c>
      <c r="F27" s="139">
        <v>912.49464</v>
      </c>
      <c r="G27" s="139">
        <v>912.49464</v>
      </c>
      <c r="H27" s="139">
        <v>1113.32489</v>
      </c>
    </row>
    <row r="28" spans="1:8">
      <c r="A28" s="149">
        <v>11</v>
      </c>
      <c r="B28" s="139">
        <v>466.08465</v>
      </c>
      <c r="C28" s="139">
        <v>783.65853</v>
      </c>
      <c r="D28" s="139">
        <v>707.28818</v>
      </c>
      <c r="E28" s="139">
        <v>941.22647</v>
      </c>
      <c r="F28" s="139">
        <v>941.22647</v>
      </c>
      <c r="G28" s="139">
        <v>941.22647</v>
      </c>
      <c r="H28" s="139">
        <v>1152.39384</v>
      </c>
    </row>
    <row r="29" spans="1:8">
      <c r="A29" s="149">
        <v>11.5</v>
      </c>
      <c r="B29" s="139">
        <v>482.73619</v>
      </c>
      <c r="C29" s="139">
        <v>809.80608</v>
      </c>
      <c r="D29" s="139">
        <v>730.98554</v>
      </c>
      <c r="E29" s="139">
        <v>970.25086</v>
      </c>
      <c r="F29" s="139">
        <v>970.25086</v>
      </c>
      <c r="G29" s="139">
        <v>970.25086</v>
      </c>
      <c r="H29" s="139">
        <v>1191.92601</v>
      </c>
    </row>
    <row r="30" spans="1:8">
      <c r="A30" s="149">
        <v>12</v>
      </c>
      <c r="B30" s="139">
        <v>498.27844</v>
      </c>
      <c r="C30" s="139">
        <v>836.58751</v>
      </c>
      <c r="D30" s="139">
        <v>754.89013</v>
      </c>
      <c r="E30" s="139">
        <v>999.56781</v>
      </c>
      <c r="F30" s="139">
        <v>999.56781</v>
      </c>
      <c r="G30" s="139">
        <v>999.56781</v>
      </c>
      <c r="H30" s="139">
        <v>1232.34805</v>
      </c>
    </row>
    <row r="31" spans="1:8">
      <c r="A31" s="149">
        <v>12.5</v>
      </c>
      <c r="B31" s="139">
        <v>514.69837</v>
      </c>
      <c r="C31" s="139">
        <v>862.97886</v>
      </c>
      <c r="D31" s="139">
        <v>778.78253</v>
      </c>
      <c r="E31" s="139">
        <v>1027.99489</v>
      </c>
      <c r="F31" s="139">
        <v>1027.99489</v>
      </c>
      <c r="G31" s="139">
        <v>1027.99489</v>
      </c>
      <c r="H31" s="139">
        <v>1272.19716</v>
      </c>
    </row>
    <row r="32" spans="1:8">
      <c r="A32" s="149">
        <v>13</v>
      </c>
      <c r="B32" s="139">
        <v>530.91107</v>
      </c>
      <c r="C32" s="139">
        <v>888.90699</v>
      </c>
      <c r="D32" s="139">
        <v>802.7115</v>
      </c>
      <c r="E32" s="139">
        <v>1057.32403</v>
      </c>
      <c r="F32" s="139">
        <v>1057.32403</v>
      </c>
      <c r="G32" s="139">
        <v>1057.32403</v>
      </c>
      <c r="H32" s="139">
        <v>1312.93614</v>
      </c>
    </row>
    <row r="33" spans="1:8">
      <c r="A33" s="149">
        <v>13.5</v>
      </c>
      <c r="B33" s="139">
        <v>547.37976</v>
      </c>
      <c r="C33" s="139">
        <v>915.54214</v>
      </c>
      <c r="D33" s="139">
        <v>826.79894</v>
      </c>
      <c r="E33" s="139">
        <v>1086.34842</v>
      </c>
      <c r="F33" s="139">
        <v>1086.34842</v>
      </c>
      <c r="G33" s="139">
        <v>1086.34842</v>
      </c>
      <c r="H33" s="139">
        <v>1352.05385</v>
      </c>
    </row>
    <row r="34" spans="1:8">
      <c r="A34" s="149">
        <v>14</v>
      </c>
      <c r="B34" s="139">
        <v>564.29948</v>
      </c>
      <c r="C34" s="139">
        <v>942.60394</v>
      </c>
      <c r="D34" s="139">
        <v>850.91076</v>
      </c>
      <c r="E34" s="139">
        <v>1115.06806</v>
      </c>
      <c r="F34" s="139">
        <v>1115.06806</v>
      </c>
      <c r="G34" s="139">
        <v>1115.06806</v>
      </c>
      <c r="H34" s="139">
        <v>1391.75668</v>
      </c>
    </row>
    <row r="35" spans="1:8">
      <c r="A35" s="149">
        <v>14.5</v>
      </c>
      <c r="B35" s="139">
        <v>580.21962</v>
      </c>
      <c r="C35" s="139">
        <v>968.99529</v>
      </c>
      <c r="D35" s="139">
        <v>875.27857</v>
      </c>
      <c r="E35" s="139">
        <v>1143.50733</v>
      </c>
      <c r="F35" s="139">
        <v>1143.50733</v>
      </c>
      <c r="G35" s="139">
        <v>1143.50733</v>
      </c>
      <c r="H35" s="139">
        <v>1432.04463</v>
      </c>
    </row>
    <row r="36" spans="1:8">
      <c r="A36" s="149">
        <v>15</v>
      </c>
      <c r="B36" s="139">
        <v>595.63997</v>
      </c>
      <c r="C36" s="139">
        <v>994.69181</v>
      </c>
      <c r="D36" s="139">
        <v>898.08606</v>
      </c>
      <c r="E36" s="141">
        <v>684.45631</v>
      </c>
      <c r="F36" s="139">
        <v>1171.99536</v>
      </c>
      <c r="G36" s="139">
        <v>1171.99536</v>
      </c>
      <c r="H36" s="139">
        <v>1469.91896</v>
      </c>
    </row>
    <row r="37" spans="1:8">
      <c r="A37" s="149">
        <v>15.5</v>
      </c>
      <c r="B37" s="139">
        <v>611.97457</v>
      </c>
      <c r="C37" s="139">
        <v>1022.0096</v>
      </c>
      <c r="D37" s="139">
        <v>922.81957</v>
      </c>
      <c r="E37" s="141">
        <v>707.02</v>
      </c>
      <c r="F37" s="139">
        <v>1211.1984</v>
      </c>
      <c r="G37" s="139">
        <v>1211.1984</v>
      </c>
      <c r="H37" s="139">
        <v>1519.64197</v>
      </c>
    </row>
    <row r="38" spans="1:8">
      <c r="A38" s="149">
        <v>16</v>
      </c>
      <c r="B38" s="139">
        <v>628.47983</v>
      </c>
      <c r="C38" s="139">
        <v>1048.15715</v>
      </c>
      <c r="D38" s="139">
        <v>946.51693</v>
      </c>
      <c r="E38" s="141">
        <v>722.64758</v>
      </c>
      <c r="F38" s="139">
        <v>1238.55276</v>
      </c>
      <c r="G38" s="139">
        <v>1238.55276</v>
      </c>
      <c r="H38" s="139">
        <v>1569.25527</v>
      </c>
    </row>
    <row r="39" spans="1:8">
      <c r="A39" s="149">
        <v>16.5</v>
      </c>
      <c r="B39" s="139">
        <v>644.9729</v>
      </c>
      <c r="C39" s="139">
        <v>1074.31689</v>
      </c>
      <c r="D39" s="139">
        <v>970.21429</v>
      </c>
      <c r="E39" s="141">
        <v>738.2264</v>
      </c>
      <c r="F39" s="139">
        <v>1265.49266</v>
      </c>
      <c r="G39" s="139">
        <v>1265.49266</v>
      </c>
      <c r="H39" s="139">
        <v>1617.45453</v>
      </c>
    </row>
    <row r="40" spans="1:8">
      <c r="A40" s="149">
        <v>17</v>
      </c>
      <c r="B40" s="139">
        <v>661.11246</v>
      </c>
      <c r="C40" s="139">
        <v>1100.64729</v>
      </c>
      <c r="D40" s="139">
        <v>994.52115</v>
      </c>
      <c r="E40" s="141">
        <v>760.31468</v>
      </c>
      <c r="F40" s="139">
        <v>1293.94412</v>
      </c>
      <c r="G40" s="139">
        <v>1293.94412</v>
      </c>
      <c r="H40" s="139">
        <v>1667.05564</v>
      </c>
    </row>
    <row r="41" spans="1:8">
      <c r="A41" s="149">
        <v>17.5</v>
      </c>
      <c r="B41" s="139">
        <v>677.83714</v>
      </c>
      <c r="C41" s="139">
        <v>1128.02603</v>
      </c>
      <c r="D41" s="139">
        <v>1019.37656</v>
      </c>
      <c r="E41" s="141">
        <v>781.35462</v>
      </c>
      <c r="F41" s="139">
        <v>1325.71126</v>
      </c>
      <c r="G41" s="139">
        <v>1325.71126</v>
      </c>
      <c r="H41" s="139">
        <v>1716.77865</v>
      </c>
    </row>
    <row r="42" spans="1:8">
      <c r="A42" s="149">
        <v>18</v>
      </c>
      <c r="B42" s="139">
        <v>694.12298</v>
      </c>
      <c r="C42" s="139">
        <v>1154.17358</v>
      </c>
      <c r="D42" s="139">
        <v>1042.53756</v>
      </c>
      <c r="E42" s="141">
        <v>802.90654</v>
      </c>
      <c r="F42" s="139">
        <v>1363.35398</v>
      </c>
      <c r="G42" s="139">
        <v>1363.35398</v>
      </c>
      <c r="H42" s="139">
        <v>1764.95353</v>
      </c>
    </row>
    <row r="43" spans="1:8">
      <c r="A43" s="149">
        <v>18.5</v>
      </c>
      <c r="B43" s="139">
        <v>710.62824</v>
      </c>
      <c r="C43" s="139">
        <v>1179.63849</v>
      </c>
      <c r="D43" s="139">
        <v>1065.61323</v>
      </c>
      <c r="E43" s="141">
        <v>824.29999</v>
      </c>
      <c r="F43" s="139">
        <v>1401.33802</v>
      </c>
      <c r="G43" s="139">
        <v>1401.33802</v>
      </c>
      <c r="H43" s="139">
        <v>1813.79886</v>
      </c>
    </row>
    <row r="44" spans="1:8">
      <c r="A44" s="149">
        <v>19</v>
      </c>
      <c r="B44" s="139">
        <v>726.98722</v>
      </c>
      <c r="C44" s="139">
        <v>1208.57755</v>
      </c>
      <c r="D44" s="139">
        <v>1092.37028</v>
      </c>
      <c r="E44" s="141">
        <v>845.8641</v>
      </c>
      <c r="F44" s="139">
        <v>1439.10264</v>
      </c>
      <c r="G44" s="139">
        <v>1439.10264</v>
      </c>
      <c r="H44" s="139">
        <v>1863.9729</v>
      </c>
    </row>
    <row r="45" spans="1:8">
      <c r="A45" s="149">
        <v>19.5</v>
      </c>
      <c r="B45" s="139">
        <v>743.40715</v>
      </c>
      <c r="C45" s="139">
        <v>1239.36949</v>
      </c>
      <c r="D45" s="139">
        <v>1119.61493</v>
      </c>
      <c r="E45" s="141">
        <v>867.25755</v>
      </c>
      <c r="F45" s="139">
        <v>1477.25734</v>
      </c>
      <c r="G45" s="139">
        <v>1477.25734</v>
      </c>
      <c r="H45" s="139">
        <v>1912.0015</v>
      </c>
    </row>
    <row r="46" spans="1:8">
      <c r="A46" s="150">
        <v>20</v>
      </c>
      <c r="B46" s="139">
        <v>761.60682</v>
      </c>
      <c r="C46" s="139">
        <v>1269.92982</v>
      </c>
      <c r="D46" s="139">
        <v>1146.62797</v>
      </c>
      <c r="E46" s="141">
        <v>888.49253</v>
      </c>
      <c r="F46" s="139">
        <v>1515.20481</v>
      </c>
      <c r="G46" s="139">
        <v>1515.20481</v>
      </c>
      <c r="H46" s="139">
        <v>1960.66398</v>
      </c>
    </row>
    <row r="47" spans="1:8">
      <c r="A47" s="138" t="s">
        <v>4002</v>
      </c>
      <c r="B47" s="140" t="s">
        <v>251</v>
      </c>
      <c r="C47" s="139">
        <v>68.833</v>
      </c>
      <c r="D47" s="139">
        <v>60.6335</v>
      </c>
      <c r="E47" s="139">
        <v>56.0565</v>
      </c>
      <c r="F47" s="140" t="s">
        <v>251</v>
      </c>
      <c r="G47" s="140" t="s">
        <v>251</v>
      </c>
      <c r="H47" s="140" t="s">
        <v>251</v>
      </c>
    </row>
    <row r="48" spans="1:8">
      <c r="A48" s="138" t="s">
        <v>2983</v>
      </c>
      <c r="B48" s="140" t="s">
        <v>251</v>
      </c>
      <c r="C48" s="139">
        <v>72.72</v>
      </c>
      <c r="D48" s="140">
        <v>72.122</v>
      </c>
      <c r="E48" s="139">
        <v>56.4935</v>
      </c>
      <c r="F48" s="140" t="s">
        <v>251</v>
      </c>
      <c r="G48" s="140" t="s">
        <v>251</v>
      </c>
      <c r="H48" s="140" t="s">
        <v>251</v>
      </c>
    </row>
    <row r="49" spans="1:8">
      <c r="A49" s="138" t="s">
        <v>3868</v>
      </c>
      <c r="B49" s="140" t="s">
        <v>251</v>
      </c>
      <c r="C49" s="139">
        <v>70.029</v>
      </c>
      <c r="D49" s="140">
        <v>69.4195</v>
      </c>
      <c r="E49" s="139">
        <v>56.1715</v>
      </c>
      <c r="F49" s="140" t="s">
        <v>251</v>
      </c>
      <c r="G49" s="140" t="s">
        <v>251</v>
      </c>
      <c r="H49" s="140" t="s">
        <v>251</v>
      </c>
    </row>
    <row r="50" spans="1:8">
      <c r="A50" s="138" t="s">
        <v>3869</v>
      </c>
      <c r="B50" s="140" t="s">
        <v>251</v>
      </c>
      <c r="C50" s="140">
        <v>67.039</v>
      </c>
      <c r="D50" s="140">
        <v>66.4525</v>
      </c>
      <c r="E50" s="139">
        <v>56.5625</v>
      </c>
      <c r="F50" s="140" t="s">
        <v>251</v>
      </c>
      <c r="G50" s="140" t="s">
        <v>251</v>
      </c>
      <c r="H50" s="140" t="s">
        <v>251</v>
      </c>
    </row>
    <row r="51" spans="1:8">
      <c r="A51" s="138" t="s">
        <v>2634</v>
      </c>
      <c r="B51" s="140" t="s">
        <v>251</v>
      </c>
      <c r="C51" s="140">
        <v>69.0055</v>
      </c>
      <c r="D51" s="140">
        <v>66.3375</v>
      </c>
      <c r="E51" s="139">
        <v>56.3555</v>
      </c>
      <c r="F51" s="140" t="s">
        <v>251</v>
      </c>
      <c r="G51" s="140" t="s">
        <v>251</v>
      </c>
      <c r="H51" s="140" t="s">
        <v>251</v>
      </c>
    </row>
    <row r="52" spans="1:8">
      <c r="A52" s="138" t="s">
        <v>3870</v>
      </c>
      <c r="B52" s="140" t="s">
        <v>251</v>
      </c>
      <c r="C52" s="140">
        <v>64.9115</v>
      </c>
      <c r="D52" s="140">
        <v>62.4735</v>
      </c>
      <c r="E52" s="139">
        <v>56.229</v>
      </c>
      <c r="F52" s="140" t="s">
        <v>251</v>
      </c>
      <c r="G52" s="140" t="s">
        <v>251</v>
      </c>
      <c r="H52" s="140" t="s">
        <v>251</v>
      </c>
    </row>
    <row r="53" spans="1:8">
      <c r="A53" s="138" t="s">
        <v>1901</v>
      </c>
      <c r="B53" s="140" t="s">
        <v>251</v>
      </c>
      <c r="C53" s="140">
        <v>62.715</v>
      </c>
      <c r="D53" s="140">
        <v>60.3575</v>
      </c>
      <c r="E53" s="139">
        <v>56.229</v>
      </c>
      <c r="F53" s="140" t="s">
        <v>251</v>
      </c>
      <c r="G53" s="140" t="s">
        <v>251</v>
      </c>
      <c r="H53" s="140" t="s">
        <v>251</v>
      </c>
    </row>
    <row r="54" spans="1:2">
      <c r="A54" t="s">
        <v>1681</v>
      </c>
      <c r="B54" t="s">
        <v>4003</v>
      </c>
    </row>
    <row r="55" ht="15" spans="1:7">
      <c r="A55" s="143" t="s">
        <v>4004</v>
      </c>
      <c r="B55" s="144"/>
      <c r="C55" s="144"/>
      <c r="D55" s="145"/>
      <c r="E55" s="145"/>
      <c r="F55" s="145"/>
      <c r="G55" s="145"/>
    </row>
    <row r="56" ht="15" spans="1:7">
      <c r="A56" s="146" t="s">
        <v>4005</v>
      </c>
      <c r="B56" s="144"/>
      <c r="C56" s="144"/>
      <c r="D56" s="145"/>
      <c r="E56" s="145"/>
      <c r="F56" s="145"/>
      <c r="G56" s="145"/>
    </row>
    <row r="57" ht="15" spans="1:7">
      <c r="A57" s="143" t="s">
        <v>4006</v>
      </c>
      <c r="B57" s="144"/>
      <c r="C57" s="144"/>
      <c r="D57" s="145"/>
      <c r="E57" s="145"/>
      <c r="F57" s="145"/>
      <c r="G57" s="145"/>
    </row>
    <row r="58" ht="15" spans="1:7">
      <c r="A58" s="146" t="s">
        <v>4007</v>
      </c>
      <c r="B58" s="144"/>
      <c r="C58" s="144"/>
      <c r="D58" s="145"/>
      <c r="E58" s="145"/>
      <c r="F58" s="145"/>
      <c r="G58" s="145"/>
    </row>
    <row r="59" ht="15" spans="1:7">
      <c r="A59" s="143" t="s">
        <v>4008</v>
      </c>
      <c r="B59" s="144"/>
      <c r="C59" s="144"/>
      <c r="D59" s="145"/>
      <c r="E59" s="145"/>
      <c r="F59" s="145"/>
      <c r="G59" s="145"/>
    </row>
    <row r="60" spans="1:1">
      <c r="A60" t="s">
        <v>4009</v>
      </c>
    </row>
    <row r="61" spans="1:1">
      <c r="A61" t="s">
        <v>4010</v>
      </c>
    </row>
    <row r="62" spans="1:1">
      <c r="A62" t="s">
        <v>4011</v>
      </c>
    </row>
    <row r="63" ht="44" customHeight="1" spans="1:11">
      <c r="A63" s="147" t="s">
        <v>3739</v>
      </c>
      <c r="B63" s="147"/>
      <c r="C63" s="147"/>
      <c r="D63" s="147"/>
      <c r="E63" s="147"/>
      <c r="F63" s="147"/>
      <c r="G63" s="147"/>
      <c r="H63" s="147"/>
      <c r="I63" s="147"/>
      <c r="J63" s="147"/>
      <c r="K63" s="147"/>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C18" sqref="C1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1992</v>
      </c>
      <c r="B3" s="34"/>
      <c r="C3" s="34"/>
      <c r="D3" s="34"/>
      <c r="E3" s="34"/>
      <c r="F3" s="34"/>
      <c r="G3" s="34"/>
      <c r="H3" s="34"/>
      <c r="I3" s="55"/>
    </row>
    <row r="4" ht="25.5" spans="4:9">
      <c r="D4" s="133" t="s">
        <v>4012</v>
      </c>
      <c r="I4" s="148"/>
    </row>
    <row r="5" ht="15" spans="8:8">
      <c r="H5" t="s">
        <v>3995</v>
      </c>
    </row>
    <row r="6" ht="80" customHeight="1" spans="1:8">
      <c r="A6" s="134" t="s">
        <v>1147</v>
      </c>
      <c r="B6" s="135" t="s">
        <v>4013</v>
      </c>
      <c r="C6" s="136" t="s">
        <v>3997</v>
      </c>
      <c r="D6" s="137" t="s">
        <v>248</v>
      </c>
      <c r="E6" s="136" t="s">
        <v>3998</v>
      </c>
      <c r="F6" s="136" t="s">
        <v>3999</v>
      </c>
      <c r="G6" s="136" t="s">
        <v>4000</v>
      </c>
      <c r="H6" s="136" t="s">
        <v>4001</v>
      </c>
    </row>
    <row r="7" spans="1:8">
      <c r="A7" s="138">
        <v>1</v>
      </c>
      <c r="B7" s="139">
        <v>100.87225</v>
      </c>
      <c r="C7" s="139">
        <v>125.27663</v>
      </c>
      <c r="D7" s="139">
        <v>109.66124</v>
      </c>
      <c r="E7" s="140">
        <v>156.55617</v>
      </c>
      <c r="F7" s="139">
        <v>156.55617</v>
      </c>
      <c r="G7" s="139">
        <v>156.55617</v>
      </c>
      <c r="H7" s="140">
        <v>211.75249</v>
      </c>
    </row>
    <row r="8" spans="1:8">
      <c r="A8" s="138">
        <v>2</v>
      </c>
      <c r="B8" s="139">
        <v>116.91429</v>
      </c>
      <c r="C8" s="139">
        <v>170.22116</v>
      </c>
      <c r="D8" s="139">
        <v>158.89665</v>
      </c>
      <c r="E8" s="140">
        <v>221.43135</v>
      </c>
      <c r="F8" s="139">
        <v>221.43135</v>
      </c>
      <c r="G8" s="139">
        <v>221.43135</v>
      </c>
      <c r="H8" s="140">
        <v>287.33049</v>
      </c>
    </row>
    <row r="9" spans="1:8">
      <c r="A9" s="138">
        <v>3</v>
      </c>
      <c r="B9" s="139">
        <v>141.13582</v>
      </c>
      <c r="C9" s="139">
        <v>213.94669</v>
      </c>
      <c r="D9" s="139">
        <v>204.46287</v>
      </c>
      <c r="E9" s="140">
        <v>279.57765</v>
      </c>
      <c r="F9" s="139">
        <v>279.57765</v>
      </c>
      <c r="G9" s="139">
        <v>279.57765</v>
      </c>
      <c r="H9" s="140">
        <v>349.67015</v>
      </c>
    </row>
    <row r="10" spans="1:8">
      <c r="A10" s="138">
        <v>4</v>
      </c>
      <c r="B10" s="139">
        <v>162.87059</v>
      </c>
      <c r="C10" s="139">
        <v>253.08878</v>
      </c>
      <c r="D10" s="139">
        <v>241.69113</v>
      </c>
      <c r="E10" s="140">
        <v>314.84332</v>
      </c>
      <c r="F10" s="139">
        <v>314.84332</v>
      </c>
      <c r="G10" s="139">
        <v>314.84332</v>
      </c>
      <c r="H10" s="140">
        <v>391.68908</v>
      </c>
    </row>
    <row r="11" spans="1:8">
      <c r="A11" s="138">
        <v>5</v>
      </c>
      <c r="B11" s="139">
        <v>190.78569</v>
      </c>
      <c r="C11" s="139">
        <v>303.23844</v>
      </c>
      <c r="D11" s="139">
        <v>289.80506</v>
      </c>
      <c r="E11" s="140">
        <v>372.51421</v>
      </c>
      <c r="F11" s="139">
        <v>372.51421</v>
      </c>
      <c r="G11" s="139">
        <v>372.51421</v>
      </c>
      <c r="H11" s="140">
        <v>460.42849</v>
      </c>
    </row>
    <row r="12" spans="1:8">
      <c r="A12" s="138">
        <v>6</v>
      </c>
      <c r="B12" s="139">
        <v>219.21277</v>
      </c>
      <c r="C12" s="139">
        <v>354.70462</v>
      </c>
      <c r="D12" s="139">
        <v>339.15018</v>
      </c>
      <c r="E12" s="140">
        <v>431.18468</v>
      </c>
      <c r="F12" s="139">
        <v>431.18468</v>
      </c>
      <c r="G12" s="139">
        <v>431.18468</v>
      </c>
      <c r="H12" s="140">
        <v>528.11956</v>
      </c>
    </row>
    <row r="13" spans="1:8">
      <c r="A13" s="138">
        <v>7</v>
      </c>
      <c r="B13" s="139">
        <v>246.43304</v>
      </c>
      <c r="C13" s="139">
        <v>407.30447</v>
      </c>
      <c r="D13" s="139">
        <v>389.54364</v>
      </c>
      <c r="E13" s="140">
        <v>489.64792</v>
      </c>
      <c r="F13" s="139">
        <v>489.64792</v>
      </c>
      <c r="G13" s="139">
        <v>489.64792</v>
      </c>
      <c r="H13" s="140">
        <v>595.44493</v>
      </c>
    </row>
    <row r="14" spans="1:8">
      <c r="A14" s="138">
        <v>8</v>
      </c>
      <c r="B14" s="139">
        <v>275.39648</v>
      </c>
      <c r="C14" s="139">
        <v>457.84421</v>
      </c>
      <c r="D14" s="139">
        <v>437.88918</v>
      </c>
      <c r="E14" s="140">
        <v>547.18472</v>
      </c>
      <c r="F14" s="139">
        <v>547.18472</v>
      </c>
      <c r="G14" s="139">
        <v>547.18472</v>
      </c>
      <c r="H14" s="140">
        <v>663.35542</v>
      </c>
    </row>
    <row r="15" spans="1:8">
      <c r="A15" s="138">
        <v>9</v>
      </c>
      <c r="B15" s="139">
        <v>302.64113</v>
      </c>
      <c r="C15" s="139">
        <v>509.37134</v>
      </c>
      <c r="D15" s="139">
        <v>486.91736</v>
      </c>
      <c r="E15" s="140">
        <v>605.91614</v>
      </c>
      <c r="F15" s="139">
        <v>605.91614</v>
      </c>
      <c r="G15" s="139">
        <v>605.91614</v>
      </c>
      <c r="H15" s="140">
        <v>731.26591</v>
      </c>
    </row>
    <row r="16" spans="1:8">
      <c r="A16" s="138">
        <v>10</v>
      </c>
      <c r="B16" s="139">
        <v>331.70209</v>
      </c>
      <c r="C16" s="139">
        <v>556.1078</v>
      </c>
      <c r="D16" s="139">
        <v>531.70342</v>
      </c>
      <c r="E16" s="140">
        <v>663.45294</v>
      </c>
      <c r="F16" s="139">
        <v>663.45294</v>
      </c>
      <c r="G16" s="139">
        <v>663.45294</v>
      </c>
      <c r="H16" s="140">
        <v>799.39582</v>
      </c>
    </row>
    <row r="17" spans="1:8">
      <c r="A17" s="138">
        <v>11</v>
      </c>
      <c r="B17" s="139">
        <v>356.85006</v>
      </c>
      <c r="C17" s="139">
        <v>607.20828</v>
      </c>
      <c r="D17" s="139">
        <v>580.96321</v>
      </c>
      <c r="E17" s="140">
        <v>720.46557</v>
      </c>
      <c r="F17" s="139">
        <v>720.46557</v>
      </c>
      <c r="G17" s="139">
        <v>720.46557</v>
      </c>
      <c r="H17" s="140">
        <v>866.33111</v>
      </c>
    </row>
    <row r="18" spans="1:8">
      <c r="A18" s="138">
        <v>12</v>
      </c>
      <c r="B18" s="139">
        <v>383.97281</v>
      </c>
      <c r="C18" s="139">
        <v>656.38274</v>
      </c>
      <c r="D18" s="139">
        <v>628.10194</v>
      </c>
      <c r="E18" s="140">
        <v>778.14865</v>
      </c>
      <c r="F18" s="139">
        <v>778.14865</v>
      </c>
      <c r="G18" s="139">
        <v>778.14865</v>
      </c>
      <c r="H18" s="140">
        <v>931.98645</v>
      </c>
    </row>
    <row r="19" spans="1:8">
      <c r="A19" s="138">
        <v>13</v>
      </c>
      <c r="B19" s="139">
        <v>406.12204</v>
      </c>
      <c r="C19" s="139">
        <v>704.81361</v>
      </c>
      <c r="D19" s="139">
        <v>674.2289</v>
      </c>
      <c r="E19" s="140">
        <v>837.72118</v>
      </c>
      <c r="F19" s="139">
        <v>837.72118</v>
      </c>
      <c r="G19" s="139">
        <v>837.72118</v>
      </c>
      <c r="H19" s="140">
        <v>1007.40598</v>
      </c>
    </row>
    <row r="20" spans="1:8">
      <c r="A20" s="138">
        <v>14</v>
      </c>
      <c r="B20" s="139">
        <v>430.25824</v>
      </c>
      <c r="C20" s="139">
        <v>753.14696</v>
      </c>
      <c r="D20" s="139">
        <v>720.51433</v>
      </c>
      <c r="E20" s="140">
        <v>895.48959</v>
      </c>
      <c r="F20" s="139">
        <v>895.48959</v>
      </c>
      <c r="G20" s="139">
        <v>895.48959</v>
      </c>
      <c r="H20" s="140">
        <v>1086.40937</v>
      </c>
    </row>
    <row r="21" spans="1:8">
      <c r="A21" s="138">
        <v>15</v>
      </c>
      <c r="B21" s="139">
        <v>456.79587</v>
      </c>
      <c r="C21" s="139">
        <v>801.33403</v>
      </c>
      <c r="D21" s="139">
        <v>767.05575</v>
      </c>
      <c r="E21" s="141">
        <v>581.79213</v>
      </c>
      <c r="F21" s="139">
        <v>952.53879</v>
      </c>
      <c r="G21" s="139">
        <v>952.53879</v>
      </c>
      <c r="H21" s="140">
        <v>1142.89783</v>
      </c>
    </row>
    <row r="22" spans="1:8">
      <c r="A22" s="138">
        <v>16</v>
      </c>
      <c r="B22" s="139">
        <v>483.56511</v>
      </c>
      <c r="C22" s="139">
        <v>849.5211</v>
      </c>
      <c r="D22" s="139">
        <v>812.76825</v>
      </c>
      <c r="E22" s="141">
        <v>616.18012</v>
      </c>
      <c r="F22" s="139">
        <v>1008.52746</v>
      </c>
      <c r="G22" s="139">
        <v>1008.52746</v>
      </c>
      <c r="H22" s="140">
        <v>1219.01219</v>
      </c>
    </row>
    <row r="23" spans="1:8">
      <c r="A23" s="138">
        <v>17</v>
      </c>
      <c r="B23" s="139">
        <v>510.60253</v>
      </c>
      <c r="C23" s="139">
        <v>897.28152</v>
      </c>
      <c r="D23" s="139">
        <v>858.06629</v>
      </c>
      <c r="E23" s="141">
        <v>651.21418</v>
      </c>
      <c r="F23" s="139">
        <v>1065.61323</v>
      </c>
      <c r="G23" s="139">
        <v>1065.61323</v>
      </c>
      <c r="H23" s="140">
        <v>1294.60238</v>
      </c>
    </row>
    <row r="24" spans="1:8">
      <c r="A24" s="138">
        <v>18</v>
      </c>
      <c r="B24" s="139">
        <v>539.67568</v>
      </c>
      <c r="C24" s="139">
        <v>934.18065</v>
      </c>
      <c r="D24" s="139">
        <v>894.36811</v>
      </c>
      <c r="E24" s="141">
        <v>672.87581</v>
      </c>
      <c r="F24" s="139">
        <v>1097.47789</v>
      </c>
      <c r="G24" s="139">
        <v>1097.47789</v>
      </c>
      <c r="H24" s="140">
        <v>1371.4969</v>
      </c>
    </row>
    <row r="25" spans="1:8">
      <c r="A25" s="138">
        <v>19</v>
      </c>
      <c r="B25" s="139">
        <v>565.92075</v>
      </c>
      <c r="C25" s="139">
        <v>973.59092</v>
      </c>
      <c r="D25" s="139">
        <v>932.13273</v>
      </c>
      <c r="E25" s="141">
        <v>710.04312</v>
      </c>
      <c r="F25" s="139">
        <v>1158.73264</v>
      </c>
      <c r="G25" s="139">
        <v>1158.73264</v>
      </c>
      <c r="H25" s="140">
        <v>1447.63564</v>
      </c>
    </row>
    <row r="26" spans="1:8">
      <c r="A26" s="138">
        <v>20</v>
      </c>
      <c r="B26" s="139">
        <v>595.33522</v>
      </c>
      <c r="C26" s="139">
        <v>1025.41061</v>
      </c>
      <c r="D26" s="139">
        <v>981.295</v>
      </c>
      <c r="E26" s="141">
        <v>747.90526</v>
      </c>
      <c r="F26" s="139">
        <v>1220.17024</v>
      </c>
      <c r="G26" s="139">
        <v>1220.17024</v>
      </c>
      <c r="H26" s="140">
        <v>1523.93285</v>
      </c>
    </row>
    <row r="27" spans="1:8">
      <c r="A27" s="138" t="s">
        <v>4002</v>
      </c>
      <c r="B27" s="142" t="s">
        <v>251</v>
      </c>
      <c r="C27" s="139">
        <v>57.655</v>
      </c>
      <c r="D27" s="139">
        <v>57.655</v>
      </c>
      <c r="E27" s="139">
        <v>51.1345</v>
      </c>
      <c r="F27" s="142" t="s">
        <v>251</v>
      </c>
      <c r="G27" s="142" t="s">
        <v>251</v>
      </c>
      <c r="H27" s="142" t="s">
        <v>251</v>
      </c>
    </row>
    <row r="28" spans="1:8">
      <c r="A28" s="138" t="s">
        <v>2983</v>
      </c>
      <c r="B28" s="142" t="s">
        <v>251</v>
      </c>
      <c r="C28" s="139">
        <v>60.0815</v>
      </c>
      <c r="D28" s="139">
        <v>60.0815</v>
      </c>
      <c r="E28" s="139">
        <v>51.1575</v>
      </c>
      <c r="F28" s="142" t="s">
        <v>251</v>
      </c>
      <c r="G28" s="142" t="s">
        <v>251</v>
      </c>
      <c r="H28" s="142" t="s">
        <v>251</v>
      </c>
    </row>
    <row r="29" spans="1:8">
      <c r="A29" s="138" t="s">
        <v>3868</v>
      </c>
      <c r="B29" s="142" t="s">
        <v>251</v>
      </c>
      <c r="C29" s="139">
        <v>57.6665</v>
      </c>
      <c r="D29" s="139">
        <v>57.6665</v>
      </c>
      <c r="E29" s="139">
        <v>51.4565</v>
      </c>
      <c r="F29" s="142" t="s">
        <v>251</v>
      </c>
      <c r="G29" s="142" t="s">
        <v>251</v>
      </c>
      <c r="H29" s="142" t="s">
        <v>251</v>
      </c>
    </row>
    <row r="30" spans="1:8">
      <c r="A30" s="138" t="s">
        <v>3869</v>
      </c>
      <c r="B30" s="142" t="s">
        <v>251</v>
      </c>
      <c r="C30" s="139">
        <v>57.448</v>
      </c>
      <c r="D30" s="139">
        <v>57.402</v>
      </c>
      <c r="E30" s="139">
        <v>51.56</v>
      </c>
      <c r="F30" s="142" t="s">
        <v>251</v>
      </c>
      <c r="G30" s="142" t="s">
        <v>251</v>
      </c>
      <c r="H30" s="142" t="s">
        <v>251</v>
      </c>
    </row>
    <row r="31" spans="1:8">
      <c r="A31" s="138" t="s">
        <v>2634</v>
      </c>
      <c r="B31" s="142" t="s">
        <v>251</v>
      </c>
      <c r="C31" s="139">
        <v>61.3695</v>
      </c>
      <c r="D31" s="139">
        <v>59.564</v>
      </c>
      <c r="E31" s="139">
        <v>51.3875</v>
      </c>
      <c r="F31" s="142" t="s">
        <v>251</v>
      </c>
      <c r="G31" s="142" t="s">
        <v>251</v>
      </c>
      <c r="H31" s="142" t="s">
        <v>251</v>
      </c>
    </row>
    <row r="32" spans="1:8">
      <c r="A32" s="138" t="s">
        <v>3870</v>
      </c>
      <c r="B32" s="142" t="s">
        <v>251</v>
      </c>
      <c r="C32" s="139">
        <v>60.5875</v>
      </c>
      <c r="D32" s="139">
        <v>58.8625</v>
      </c>
      <c r="E32" s="139">
        <v>51.3875</v>
      </c>
      <c r="F32" s="142" t="s">
        <v>251</v>
      </c>
      <c r="G32" s="142" t="s">
        <v>251</v>
      </c>
      <c r="H32" s="142" t="s">
        <v>251</v>
      </c>
    </row>
    <row r="33" spans="1:8">
      <c r="A33" s="138" t="s">
        <v>1901</v>
      </c>
      <c r="B33" s="142" t="s">
        <v>251</v>
      </c>
      <c r="C33" s="139">
        <v>59.564</v>
      </c>
      <c r="D33" s="139">
        <v>57.793</v>
      </c>
      <c r="E33" s="139">
        <v>51.3875</v>
      </c>
      <c r="F33" s="142" t="s">
        <v>251</v>
      </c>
      <c r="G33" s="142" t="s">
        <v>251</v>
      </c>
      <c r="H33" s="142" t="s">
        <v>251</v>
      </c>
    </row>
    <row r="34" spans="1:1">
      <c r="A34" t="s">
        <v>1681</v>
      </c>
    </row>
    <row r="35" ht="15" spans="1:7">
      <c r="A35" s="143" t="s">
        <v>4014</v>
      </c>
      <c r="B35" s="144"/>
      <c r="C35" s="144"/>
      <c r="D35" s="145"/>
      <c r="E35" s="145"/>
      <c r="F35" s="145"/>
      <c r="G35" s="145"/>
    </row>
    <row r="36" ht="15" spans="1:7">
      <c r="A36" s="146" t="s">
        <v>4005</v>
      </c>
      <c r="B36" s="144"/>
      <c r="C36" s="144"/>
      <c r="D36" s="145"/>
      <c r="E36" s="145"/>
      <c r="F36" s="145"/>
      <c r="G36" s="145"/>
    </row>
    <row r="37" ht="15" spans="1:7">
      <c r="A37" s="143" t="s">
        <v>4006</v>
      </c>
      <c r="B37" s="144"/>
      <c r="C37" s="144"/>
      <c r="D37" s="145"/>
      <c r="E37" s="145"/>
      <c r="F37" s="145"/>
      <c r="G37" s="145"/>
    </row>
    <row r="38" ht="15" spans="1:7">
      <c r="A38" s="146" t="s">
        <v>4007</v>
      </c>
      <c r="B38" s="144"/>
      <c r="C38" s="144"/>
      <c r="D38" s="145"/>
      <c r="E38" s="145"/>
      <c r="F38" s="145"/>
      <c r="G38" s="145"/>
    </row>
    <row r="39" ht="15" spans="1:7">
      <c r="A39" s="143" t="s">
        <v>4015</v>
      </c>
      <c r="B39" s="144"/>
      <c r="C39" s="144"/>
      <c r="D39" s="145"/>
      <c r="E39" s="145"/>
      <c r="F39" s="145"/>
      <c r="G39" s="145"/>
    </row>
    <row r="40" spans="1:1">
      <c r="A40" t="s">
        <v>4009</v>
      </c>
    </row>
    <row r="41" spans="1:1">
      <c r="A41" t="s">
        <v>4010</v>
      </c>
    </row>
    <row r="42" spans="1:1">
      <c r="A42" t="s">
        <v>4011</v>
      </c>
    </row>
    <row r="43" ht="28" customHeight="1" spans="1:11">
      <c r="A43" s="147" t="s">
        <v>3739</v>
      </c>
      <c r="B43" s="147"/>
      <c r="C43" s="147"/>
      <c r="D43" s="147"/>
      <c r="E43" s="147"/>
      <c r="F43" s="147"/>
      <c r="G43" s="147"/>
      <c r="H43" s="147"/>
      <c r="I43" s="147"/>
      <c r="J43" s="147"/>
      <c r="K43" s="147"/>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85" t="s">
        <v>4016</v>
      </c>
      <c r="B1" s="85"/>
      <c r="C1" s="85"/>
      <c r="D1" s="85"/>
      <c r="E1" s="85"/>
      <c r="F1" s="85"/>
      <c r="G1" s="85"/>
      <c r="H1" s="85"/>
      <c r="I1" s="85"/>
      <c r="J1" s="85"/>
      <c r="K1" s="85"/>
      <c r="L1" s="99"/>
      <c r="M1" s="100" t="s">
        <v>99</v>
      </c>
      <c r="N1" s="99"/>
      <c r="O1" s="99"/>
      <c r="P1" s="99"/>
      <c r="Q1" s="99"/>
      <c r="R1" s="99"/>
      <c r="S1" s="99"/>
      <c r="T1" s="99"/>
      <c r="U1" s="99"/>
      <c r="V1" s="99"/>
      <c r="W1" s="99"/>
    </row>
    <row r="2" spans="1:23">
      <c r="A2" s="86" t="s">
        <v>4017</v>
      </c>
      <c r="B2" s="87"/>
      <c r="C2" s="87"/>
      <c r="D2" s="87"/>
      <c r="E2" s="87"/>
      <c r="F2" s="87"/>
      <c r="G2" s="87"/>
      <c r="H2" s="87"/>
      <c r="I2" s="87"/>
      <c r="J2" s="87"/>
      <c r="K2" s="87"/>
      <c r="L2" s="99"/>
      <c r="M2" s="99"/>
      <c r="N2" s="99"/>
      <c r="O2" s="99"/>
      <c r="P2" s="99"/>
      <c r="Q2" s="99"/>
      <c r="R2" s="99"/>
      <c r="S2" s="99"/>
      <c r="T2" s="99"/>
      <c r="U2" s="99"/>
      <c r="V2" s="99"/>
      <c r="W2" s="99"/>
    </row>
    <row r="3" spans="1:23">
      <c r="A3" s="88" t="s">
        <v>4018</v>
      </c>
      <c r="B3" s="89"/>
      <c r="C3" s="89"/>
      <c r="D3" s="89"/>
      <c r="E3" s="89"/>
      <c r="F3" s="89"/>
      <c r="G3" s="89"/>
      <c r="H3" s="89"/>
      <c r="I3" s="89"/>
      <c r="J3" s="89"/>
      <c r="K3" s="89"/>
      <c r="L3" s="99"/>
      <c r="M3" s="99"/>
      <c r="N3" s="99"/>
      <c r="O3" s="99"/>
      <c r="P3" s="99"/>
      <c r="Q3" s="99"/>
      <c r="R3" s="99"/>
      <c r="S3" s="99"/>
      <c r="T3" s="99"/>
      <c r="U3" s="99"/>
      <c r="V3" s="99"/>
      <c r="W3" s="99"/>
    </row>
    <row r="4" spans="1:23">
      <c r="A4" s="88" t="s">
        <v>4019</v>
      </c>
      <c r="B4" s="89"/>
      <c r="C4" s="89"/>
      <c r="D4" s="89"/>
      <c r="E4" s="89"/>
      <c r="F4" s="89"/>
      <c r="G4" s="89"/>
      <c r="H4" s="89"/>
      <c r="I4" s="89"/>
      <c r="J4" s="89"/>
      <c r="K4" s="89"/>
      <c r="L4" s="99"/>
      <c r="M4" s="99"/>
      <c r="N4" s="99"/>
      <c r="O4" s="99"/>
      <c r="P4" s="99"/>
      <c r="Q4" s="99"/>
      <c r="R4" s="99"/>
      <c r="S4" s="99"/>
      <c r="T4" s="99"/>
      <c r="U4" s="99"/>
      <c r="V4" s="99"/>
      <c r="W4" s="99"/>
    </row>
    <row r="5" ht="15" spans="1:23">
      <c r="A5" s="90" t="s">
        <v>4020</v>
      </c>
      <c r="B5" s="89"/>
      <c r="C5" s="89"/>
      <c r="D5" s="89"/>
      <c r="E5" s="89"/>
      <c r="F5" s="89"/>
      <c r="G5" s="89"/>
      <c r="H5" s="89"/>
      <c r="I5" s="89"/>
      <c r="J5" s="89"/>
      <c r="K5" s="89"/>
      <c r="L5" s="101" t="s">
        <v>4021</v>
      </c>
      <c r="M5" s="101"/>
      <c r="N5" s="101"/>
      <c r="O5" s="101"/>
      <c r="P5" s="101"/>
      <c r="Q5" s="101"/>
      <c r="R5" s="101"/>
      <c r="S5" s="101"/>
      <c r="T5" s="101"/>
      <c r="U5" s="101"/>
      <c r="V5" s="101"/>
      <c r="W5" s="101"/>
    </row>
    <row r="6" ht="24.75" spans="1:23">
      <c r="A6" s="91" t="s">
        <v>4022</v>
      </c>
      <c r="B6" s="91" t="s">
        <v>4023</v>
      </c>
      <c r="C6" s="91" t="s">
        <v>4024</v>
      </c>
      <c r="D6" s="91" t="s">
        <v>4025</v>
      </c>
      <c r="E6" s="91" t="s">
        <v>4026</v>
      </c>
      <c r="F6" s="91" t="s">
        <v>4027</v>
      </c>
      <c r="G6" s="91" t="s">
        <v>4028</v>
      </c>
      <c r="H6" s="91" t="s">
        <v>4029</v>
      </c>
      <c r="I6" s="91" t="s">
        <v>853</v>
      </c>
      <c r="J6" s="98"/>
      <c r="K6" s="98"/>
      <c r="L6" s="102" t="s">
        <v>4030</v>
      </c>
      <c r="M6" s="103" t="s">
        <v>1966</v>
      </c>
      <c r="N6" s="104"/>
      <c r="O6" s="105" t="s">
        <v>4031</v>
      </c>
      <c r="P6" s="106"/>
      <c r="Q6" s="127" t="s">
        <v>4030</v>
      </c>
      <c r="R6" s="103" t="s">
        <v>1966</v>
      </c>
      <c r="S6" s="105" t="s">
        <v>4031</v>
      </c>
      <c r="T6" s="106"/>
      <c r="U6" s="128" t="s">
        <v>4030</v>
      </c>
      <c r="V6" s="103" t="s">
        <v>1966</v>
      </c>
      <c r="W6" s="105" t="s">
        <v>4031</v>
      </c>
    </row>
    <row r="7" ht="15" spans="1:23">
      <c r="A7" s="92"/>
      <c r="B7" s="92"/>
      <c r="C7" s="92"/>
      <c r="D7" s="92"/>
      <c r="E7" s="92"/>
      <c r="F7" s="92"/>
      <c r="G7" s="92"/>
      <c r="H7" s="92"/>
      <c r="I7" s="92"/>
      <c r="J7" s="98"/>
      <c r="K7" s="98"/>
      <c r="L7" s="107" t="s">
        <v>870</v>
      </c>
      <c r="M7" s="108" t="s">
        <v>2923</v>
      </c>
      <c r="N7" s="109"/>
      <c r="O7" s="107">
        <v>6</v>
      </c>
      <c r="P7" s="106"/>
      <c r="Q7" s="107" t="s">
        <v>4032</v>
      </c>
      <c r="R7" s="108" t="s">
        <v>4033</v>
      </c>
      <c r="S7" s="107">
        <v>7</v>
      </c>
      <c r="T7" s="106"/>
      <c r="U7" s="129" t="s">
        <v>4032</v>
      </c>
      <c r="V7" s="108" t="s">
        <v>4033</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4034</v>
      </c>
      <c r="S9" s="115"/>
      <c r="T9" s="106"/>
      <c r="U9" s="115"/>
      <c r="V9" s="124" t="s">
        <v>4034</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4035</v>
      </c>
      <c r="K11" s="120"/>
      <c r="L11" s="121" t="s">
        <v>4036</v>
      </c>
      <c r="M11" s="111" t="s">
        <v>4037</v>
      </c>
      <c r="N11" s="112"/>
      <c r="O11" s="110">
        <v>6</v>
      </c>
      <c r="P11" s="106"/>
      <c r="Q11" s="110" t="s">
        <v>4038</v>
      </c>
      <c r="R11" s="111" t="s">
        <v>4039</v>
      </c>
      <c r="S11" s="110">
        <v>7</v>
      </c>
      <c r="T11" s="106"/>
      <c r="U11" s="110" t="s">
        <v>4040</v>
      </c>
      <c r="V11" s="111" t="s">
        <v>4041</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4042</v>
      </c>
      <c r="M14" s="108" t="s">
        <v>4043</v>
      </c>
      <c r="N14" s="109"/>
      <c r="O14" s="107">
        <v>6</v>
      </c>
      <c r="P14" s="106"/>
      <c r="Q14" s="107" t="s">
        <v>4044</v>
      </c>
      <c r="R14" s="108" t="s">
        <v>4045</v>
      </c>
      <c r="S14" s="107">
        <v>7</v>
      </c>
      <c r="T14" s="106"/>
      <c r="U14" s="129" t="s">
        <v>4046</v>
      </c>
      <c r="V14" s="108" t="s">
        <v>4047</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4048</v>
      </c>
      <c r="N17" s="112"/>
      <c r="O17" s="121">
        <v>6</v>
      </c>
      <c r="P17" s="106"/>
      <c r="Q17" s="121" t="s">
        <v>4049</v>
      </c>
      <c r="R17" s="112" t="s">
        <v>4050</v>
      </c>
      <c r="S17" s="121">
        <v>7</v>
      </c>
      <c r="T17" s="106"/>
      <c r="U17" s="121" t="s">
        <v>4051</v>
      </c>
      <c r="V17" s="112" t="s">
        <v>4052</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4053</v>
      </c>
      <c r="M19" s="108" t="s">
        <v>4054</v>
      </c>
      <c r="N19" s="109"/>
      <c r="O19" s="107">
        <v>6</v>
      </c>
      <c r="P19" s="106"/>
      <c r="Q19" s="107" t="s">
        <v>4055</v>
      </c>
      <c r="R19" s="108" t="s">
        <v>4056</v>
      </c>
      <c r="S19" s="107">
        <v>7</v>
      </c>
      <c r="T19" s="106"/>
      <c r="U19" s="107" t="s">
        <v>4057</v>
      </c>
      <c r="V19" s="108" t="s">
        <v>4058</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3599</v>
      </c>
      <c r="N21" s="109"/>
      <c r="O21" s="107">
        <v>6</v>
      </c>
      <c r="P21" s="106"/>
      <c r="Q21" s="107" t="s">
        <v>4059</v>
      </c>
      <c r="R21" s="108" t="s">
        <v>4060</v>
      </c>
      <c r="S21" s="107">
        <v>7</v>
      </c>
      <c r="T21" s="106"/>
      <c r="U21" s="107" t="s">
        <v>872</v>
      </c>
      <c r="V21" s="108" t="s">
        <v>2477</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3957</v>
      </c>
      <c r="N23" s="109"/>
      <c r="O23" s="107">
        <v>6</v>
      </c>
      <c r="P23" s="106"/>
      <c r="Q23" s="107" t="s">
        <v>4061</v>
      </c>
      <c r="R23" s="108" t="s">
        <v>4062</v>
      </c>
      <c r="S23" s="107">
        <v>7</v>
      </c>
      <c r="T23" s="106"/>
      <c r="U23" s="107" t="s">
        <v>4063</v>
      </c>
      <c r="V23" s="108" t="s">
        <v>4064</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2929</v>
      </c>
      <c r="N26" s="109"/>
      <c r="O26" s="107">
        <v>6</v>
      </c>
      <c r="P26" s="106"/>
      <c r="Q26" s="107" t="s">
        <v>933</v>
      </c>
      <c r="R26" s="108" t="s">
        <v>2918</v>
      </c>
      <c r="S26" s="107">
        <v>7</v>
      </c>
      <c r="T26" s="106"/>
      <c r="U26" s="107" t="s">
        <v>4065</v>
      </c>
      <c r="V26" s="108" t="s">
        <v>4066</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4067</v>
      </c>
      <c r="M28" s="108" t="s">
        <v>4068</v>
      </c>
      <c r="N28" s="109"/>
      <c r="O28" s="107">
        <v>6</v>
      </c>
      <c r="P28" s="106"/>
      <c r="Q28" s="107" t="s">
        <v>4069</v>
      </c>
      <c r="R28" s="108" t="s">
        <v>4070</v>
      </c>
      <c r="S28" s="107">
        <v>7</v>
      </c>
      <c r="T28" s="106"/>
      <c r="U28" s="107" t="s">
        <v>883</v>
      </c>
      <c r="V28" s="108" t="s">
        <v>2759</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4071</v>
      </c>
      <c r="M31" s="108" t="s">
        <v>4072</v>
      </c>
      <c r="N31" s="109"/>
      <c r="O31" s="107">
        <v>6</v>
      </c>
      <c r="P31" s="106"/>
      <c r="Q31" s="107" t="s">
        <v>4073</v>
      </c>
      <c r="R31" s="108" t="s">
        <v>4074</v>
      </c>
      <c r="S31" s="107">
        <v>7</v>
      </c>
      <c r="T31" s="106"/>
      <c r="U31" s="107" t="s">
        <v>949</v>
      </c>
      <c r="V31" s="108" t="s">
        <v>2796</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4075</v>
      </c>
      <c r="M33" s="108" t="s">
        <v>4076</v>
      </c>
      <c r="N33" s="109"/>
      <c r="O33" s="107">
        <v>6</v>
      </c>
      <c r="P33" s="117"/>
      <c r="Q33" s="117"/>
      <c r="R33" s="117"/>
      <c r="S33" s="117"/>
      <c r="T33" s="106"/>
      <c r="U33" s="107" t="s">
        <v>4077</v>
      </c>
      <c r="V33" s="108" t="s">
        <v>4078</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4079</v>
      </c>
      <c r="M35" s="108" t="s">
        <v>4080</v>
      </c>
      <c r="N35" s="109"/>
      <c r="O35" s="107">
        <v>6</v>
      </c>
      <c r="P35" s="117"/>
      <c r="Q35" s="117"/>
      <c r="R35" s="117"/>
      <c r="S35" s="117"/>
      <c r="T35" s="106"/>
      <c r="U35" s="107" t="s">
        <v>4081</v>
      </c>
      <c r="V35" s="108" t="s">
        <v>4082</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4083</v>
      </c>
      <c r="M38" s="108" t="s">
        <v>4084</v>
      </c>
      <c r="N38" s="109"/>
      <c r="O38" s="121">
        <v>6</v>
      </c>
      <c r="P38" s="117"/>
      <c r="Q38" s="117"/>
      <c r="R38" s="117"/>
      <c r="S38" s="117"/>
      <c r="T38" s="106"/>
      <c r="U38" s="121" t="s">
        <v>4085</v>
      </c>
      <c r="V38" s="112" t="s">
        <v>4086</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2756</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4087</v>
      </c>
      <c r="V42" s="108" t="s">
        <v>4088</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2752</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4089</v>
      </c>
      <c r="V46" s="108" t="s">
        <v>4090</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4091</v>
      </c>
      <c r="B48" s="95"/>
      <c r="C48" s="95"/>
      <c r="D48" s="95"/>
      <c r="E48" s="95"/>
      <c r="F48" s="95"/>
      <c r="G48" s="95"/>
      <c r="H48" s="95"/>
      <c r="I48" s="125"/>
      <c r="J48" s="98"/>
      <c r="K48" s="98"/>
      <c r="L48" s="117"/>
      <c r="M48" s="117"/>
      <c r="N48" s="117"/>
      <c r="O48" s="117"/>
      <c r="P48" s="117"/>
      <c r="Q48" s="117"/>
      <c r="R48" s="117"/>
      <c r="S48" s="117"/>
      <c r="T48" s="106"/>
      <c r="U48" s="107" t="s">
        <v>4092</v>
      </c>
      <c r="V48" s="108" t="s">
        <v>4093</v>
      </c>
      <c r="W48" s="107">
        <v>8</v>
      </c>
    </row>
    <row r="49" ht="15" spans="1:23">
      <c r="A49" s="96" t="s">
        <v>3504</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2983</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4094</v>
      </c>
      <c r="V50" s="108" t="s">
        <v>4095</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4096</v>
      </c>
      <c r="V52" s="108" t="s">
        <v>4097</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3540</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4098</v>
      </c>
      <c r="V54" s="108" t="s">
        <v>4099</v>
      </c>
      <c r="W54" s="107">
        <v>8</v>
      </c>
    </row>
    <row r="55" ht="15" spans="1:23">
      <c r="A55" s="96" t="s">
        <v>3744</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4100</v>
      </c>
      <c r="V56" s="108" t="s">
        <v>4101</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4102</v>
      </c>
      <c r="V58" s="108" t="s">
        <v>4103</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2543</v>
      </c>
      <c r="V60" s="108" t="s">
        <v>3963</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2304</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4104</v>
      </c>
      <c r="V64" s="108" t="s">
        <v>3964</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1315</v>
      </c>
      <c r="V66" s="108" t="s">
        <v>2829</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2750</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2761</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4105</v>
      </c>
      <c r="V72" s="108" t="s">
        <v>4106</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4107</v>
      </c>
      <c r="V74" s="108" t="s">
        <v>4108</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4109</v>
      </c>
      <c r="V76" s="108" t="s">
        <v>4110</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1268</v>
      </c>
      <c r="V78" s="108" t="s">
        <v>2889</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974</v>
      </c>
      <c r="V80" s="112" t="s">
        <v>2757</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1992</v>
      </c>
      <c r="B3" s="34"/>
      <c r="C3" s="34"/>
      <c r="D3" s="34"/>
      <c r="E3" s="34"/>
      <c r="F3" s="34"/>
      <c r="G3" s="34"/>
      <c r="H3" s="34"/>
      <c r="I3" s="55"/>
    </row>
    <row r="4" ht="22.5" spans="5:13">
      <c r="E4" s="78" t="s">
        <v>91</v>
      </c>
      <c r="M4" s="83" t="s">
        <v>99</v>
      </c>
    </row>
    <row r="5" ht="21.75" spans="1:12">
      <c r="A5" s="71" t="s">
        <v>4111</v>
      </c>
      <c r="B5" s="71"/>
      <c r="C5" s="71"/>
      <c r="D5" s="71"/>
      <c r="E5" s="71"/>
      <c r="F5" s="71"/>
      <c r="G5" s="71"/>
      <c r="H5" s="71"/>
      <c r="I5" s="71"/>
      <c r="J5" s="71"/>
      <c r="K5" s="71"/>
      <c r="L5" s="71"/>
    </row>
    <row r="6" ht="18.75" spans="1:12">
      <c r="A6" s="79" t="s">
        <v>1345</v>
      </c>
      <c r="B6" s="79"/>
      <c r="C6" s="79" t="s">
        <v>1346</v>
      </c>
      <c r="D6" s="79" t="s">
        <v>1347</v>
      </c>
      <c r="E6" s="79" t="s">
        <v>1348</v>
      </c>
      <c r="F6" s="79" t="s">
        <v>1349</v>
      </c>
      <c r="G6" s="79" t="s">
        <v>1350</v>
      </c>
      <c r="H6" s="79" t="s">
        <v>1351</v>
      </c>
      <c r="I6" s="79" t="s">
        <v>1352</v>
      </c>
      <c r="J6" s="79" t="s">
        <v>1353</v>
      </c>
      <c r="K6" s="79" t="s">
        <v>1354</v>
      </c>
      <c r="L6" s="79" t="s">
        <v>1355</v>
      </c>
    </row>
    <row r="7" ht="15" spans="1:12">
      <c r="A7" s="80" t="s">
        <v>1356</v>
      </c>
      <c r="B7" s="81"/>
      <c r="C7" s="82" t="s">
        <v>4112</v>
      </c>
      <c r="D7" s="82" t="s">
        <v>4113</v>
      </c>
      <c r="E7" s="82" t="s">
        <v>4114</v>
      </c>
      <c r="F7" s="82" t="s">
        <v>4115</v>
      </c>
      <c r="G7" s="82" t="s">
        <v>4116</v>
      </c>
      <c r="H7" s="82" t="s">
        <v>4117</v>
      </c>
      <c r="I7" s="82" t="s">
        <v>4118</v>
      </c>
      <c r="J7" s="82" t="s">
        <v>4119</v>
      </c>
      <c r="K7" s="82" t="s">
        <v>4120</v>
      </c>
      <c r="L7" s="82" t="s">
        <v>4121</v>
      </c>
    </row>
    <row r="8" ht="15" spans="1:12">
      <c r="A8" s="80" t="s">
        <v>1357</v>
      </c>
      <c r="B8" s="81"/>
      <c r="C8" s="82" t="s">
        <v>4122</v>
      </c>
      <c r="D8" s="82" t="s">
        <v>4123</v>
      </c>
      <c r="E8" s="82" t="s">
        <v>4124</v>
      </c>
      <c r="F8" s="82" t="s">
        <v>4125</v>
      </c>
      <c r="G8" s="82" t="s">
        <v>4126</v>
      </c>
      <c r="H8" s="82" t="s">
        <v>4127</v>
      </c>
      <c r="I8" s="82" t="s">
        <v>4128</v>
      </c>
      <c r="J8" s="82" t="s">
        <v>4129</v>
      </c>
      <c r="K8" s="82" t="s">
        <v>4130</v>
      </c>
      <c r="L8" s="82" t="s">
        <v>4131</v>
      </c>
    </row>
    <row r="9" ht="15" spans="1:12">
      <c r="A9" s="80" t="s">
        <v>1358</v>
      </c>
      <c r="B9" s="81"/>
      <c r="C9" s="82" t="s">
        <v>4132</v>
      </c>
      <c r="D9" s="82" t="s">
        <v>4133</v>
      </c>
      <c r="E9" s="82" t="s">
        <v>4134</v>
      </c>
      <c r="F9" s="82" t="s">
        <v>4135</v>
      </c>
      <c r="G9" s="82" t="s">
        <v>4136</v>
      </c>
      <c r="H9" s="82" t="s">
        <v>4137</v>
      </c>
      <c r="I9" s="82" t="s">
        <v>4138</v>
      </c>
      <c r="J9" s="82" t="s">
        <v>4139</v>
      </c>
      <c r="K9" s="82" t="s">
        <v>4140</v>
      </c>
      <c r="L9" s="82" t="s">
        <v>4141</v>
      </c>
    </row>
    <row r="10" ht="15" spans="1:12">
      <c r="A10" s="80" t="s">
        <v>1359</v>
      </c>
      <c r="B10" s="81"/>
      <c r="C10" s="82" t="s">
        <v>4142</v>
      </c>
      <c r="D10" s="82" t="s">
        <v>4143</v>
      </c>
      <c r="E10" s="82" t="s">
        <v>4144</v>
      </c>
      <c r="F10" s="82" t="s">
        <v>4145</v>
      </c>
      <c r="G10" s="82" t="s">
        <v>4146</v>
      </c>
      <c r="H10" s="82" t="s">
        <v>4147</v>
      </c>
      <c r="I10" s="82" t="s">
        <v>4148</v>
      </c>
      <c r="J10" s="82" t="s">
        <v>4149</v>
      </c>
      <c r="K10" s="82" t="s">
        <v>4150</v>
      </c>
      <c r="L10" s="82" t="s">
        <v>4151</v>
      </c>
    </row>
    <row r="11" spans="1:12">
      <c r="A11" s="73"/>
      <c r="B11" s="73"/>
      <c r="C11" s="73"/>
      <c r="D11" s="73"/>
      <c r="E11" s="73"/>
      <c r="F11" s="73"/>
      <c r="G11" s="73"/>
      <c r="H11" s="73"/>
      <c r="I11" s="73"/>
      <c r="J11" s="73"/>
      <c r="K11" s="73"/>
      <c r="L11" s="73"/>
    </row>
    <row r="12" ht="21.75" spans="1:12">
      <c r="A12" s="71" t="s">
        <v>4152</v>
      </c>
      <c r="B12" s="71"/>
      <c r="C12" s="71"/>
      <c r="D12" s="71"/>
      <c r="E12" s="71"/>
      <c r="F12" s="71"/>
      <c r="G12" s="71"/>
      <c r="H12" s="71"/>
      <c r="I12" s="71"/>
      <c r="J12" s="71"/>
      <c r="K12" s="71"/>
      <c r="L12" s="71"/>
    </row>
    <row r="13" ht="18.75" spans="1:12">
      <c r="A13" s="79" t="s">
        <v>1345</v>
      </c>
      <c r="B13" s="79"/>
      <c r="C13" s="79" t="s">
        <v>1346</v>
      </c>
      <c r="D13" s="79" t="s">
        <v>1347</v>
      </c>
      <c r="E13" s="79" t="s">
        <v>1348</v>
      </c>
      <c r="F13" s="79" t="s">
        <v>1349</v>
      </c>
      <c r="G13" s="79" t="s">
        <v>1350</v>
      </c>
      <c r="H13" s="79" t="s">
        <v>1351</v>
      </c>
      <c r="I13" s="79" t="s">
        <v>1352</v>
      </c>
      <c r="J13" s="79" t="s">
        <v>1353</v>
      </c>
      <c r="K13" s="79" t="s">
        <v>1354</v>
      </c>
      <c r="L13" s="79" t="s">
        <v>1355</v>
      </c>
    </row>
    <row r="14" ht="15" spans="1:12">
      <c r="A14" s="80" t="s">
        <v>1356</v>
      </c>
      <c r="B14" s="81"/>
      <c r="C14" s="82" t="s">
        <v>4153</v>
      </c>
      <c r="D14" s="82" t="s">
        <v>4154</v>
      </c>
      <c r="E14" s="82" t="s">
        <v>4155</v>
      </c>
      <c r="F14" s="82" t="s">
        <v>4156</v>
      </c>
      <c r="G14" s="82" t="s">
        <v>4157</v>
      </c>
      <c r="H14" s="82" t="s">
        <v>4158</v>
      </c>
      <c r="I14" s="82" t="s">
        <v>4159</v>
      </c>
      <c r="J14" s="82" t="s">
        <v>4160</v>
      </c>
      <c r="K14" s="82" t="s">
        <v>4161</v>
      </c>
      <c r="L14" s="82" t="s">
        <v>4162</v>
      </c>
    </row>
    <row r="15" ht="15" spans="1:12">
      <c r="A15" s="80" t="s">
        <v>1357</v>
      </c>
      <c r="B15" s="81"/>
      <c r="C15" s="82" t="s">
        <v>4163</v>
      </c>
      <c r="D15" s="82" t="s">
        <v>4164</v>
      </c>
      <c r="E15" s="82" t="s">
        <v>4165</v>
      </c>
      <c r="F15" s="82" t="s">
        <v>4166</v>
      </c>
      <c r="G15" s="82" t="s">
        <v>4167</v>
      </c>
      <c r="H15" s="82" t="s">
        <v>4168</v>
      </c>
      <c r="I15" s="82" t="s">
        <v>4169</v>
      </c>
      <c r="J15" s="82" t="s">
        <v>4170</v>
      </c>
      <c r="K15" s="82" t="s">
        <v>4171</v>
      </c>
      <c r="L15" s="82" t="s">
        <v>4172</v>
      </c>
    </row>
    <row r="16" ht="15" spans="1:12">
      <c r="A16" s="80" t="s">
        <v>1358</v>
      </c>
      <c r="B16" s="81"/>
      <c r="C16" s="82" t="s">
        <v>4173</v>
      </c>
      <c r="D16" s="82" t="s">
        <v>4174</v>
      </c>
      <c r="E16" s="82" t="s">
        <v>4175</v>
      </c>
      <c r="F16" s="82" t="s">
        <v>4176</v>
      </c>
      <c r="G16" s="82" t="s">
        <v>4177</v>
      </c>
      <c r="H16" s="82" t="s">
        <v>4178</v>
      </c>
      <c r="I16" s="82" t="s">
        <v>4179</v>
      </c>
      <c r="J16" s="82" t="s">
        <v>4180</v>
      </c>
      <c r="K16" s="82" t="s">
        <v>4181</v>
      </c>
      <c r="L16" s="82" t="s">
        <v>4182</v>
      </c>
    </row>
    <row r="17" ht="15" spans="1:12">
      <c r="A17" s="80" t="s">
        <v>1359</v>
      </c>
      <c r="B17" s="81"/>
      <c r="C17" s="82" t="s">
        <v>4183</v>
      </c>
      <c r="D17" s="82" t="s">
        <v>4184</v>
      </c>
      <c r="E17" s="82" t="s">
        <v>4185</v>
      </c>
      <c r="F17" s="82" t="s">
        <v>4186</v>
      </c>
      <c r="G17" s="82" t="s">
        <v>4187</v>
      </c>
      <c r="H17" s="82" t="s">
        <v>4160</v>
      </c>
      <c r="I17" s="82" t="s">
        <v>4188</v>
      </c>
      <c r="J17" s="82" t="s">
        <v>4189</v>
      </c>
      <c r="K17" s="82" t="s">
        <v>4190</v>
      </c>
      <c r="L17" s="82" t="s">
        <v>4191</v>
      </c>
    </row>
    <row r="18" ht="15" spans="1:12">
      <c r="A18" s="80" t="s">
        <v>1360</v>
      </c>
      <c r="B18" s="81"/>
      <c r="C18" s="82" t="s">
        <v>4192</v>
      </c>
      <c r="D18" s="82" t="s">
        <v>4193</v>
      </c>
      <c r="E18" s="82" t="s">
        <v>4194</v>
      </c>
      <c r="F18" s="82" t="s">
        <v>4195</v>
      </c>
      <c r="G18" s="82" t="s">
        <v>4196</v>
      </c>
      <c r="H18" s="82" t="s">
        <v>4197</v>
      </c>
      <c r="I18" s="82" t="s">
        <v>4198</v>
      </c>
      <c r="J18" s="82" t="s">
        <v>4199</v>
      </c>
      <c r="K18" s="82" t="s">
        <v>4200</v>
      </c>
      <c r="L18" s="82" t="s">
        <v>4201</v>
      </c>
    </row>
    <row r="19" ht="15" spans="1:12">
      <c r="A19" s="80" t="s">
        <v>1361</v>
      </c>
      <c r="B19" s="81"/>
      <c r="C19" s="82" t="s">
        <v>4202</v>
      </c>
      <c r="D19" s="82" t="s">
        <v>4203</v>
      </c>
      <c r="E19" s="82" t="s">
        <v>4204</v>
      </c>
      <c r="F19" s="82" t="s">
        <v>4205</v>
      </c>
      <c r="G19" s="82" t="s">
        <v>4206</v>
      </c>
      <c r="H19" s="82" t="s">
        <v>4207</v>
      </c>
      <c r="I19" s="82" t="s">
        <v>4208</v>
      </c>
      <c r="J19" s="82" t="s">
        <v>4209</v>
      </c>
      <c r="K19" s="82" t="s">
        <v>4210</v>
      </c>
      <c r="L19" s="82" t="s">
        <v>4211</v>
      </c>
    </row>
    <row r="20" ht="15" spans="1:12">
      <c r="A20" s="80" t="s">
        <v>1362</v>
      </c>
      <c r="B20" s="81"/>
      <c r="C20" s="82" t="s">
        <v>4212</v>
      </c>
      <c r="D20" s="82" t="s">
        <v>4213</v>
      </c>
      <c r="E20" s="82" t="s">
        <v>4214</v>
      </c>
      <c r="F20" s="82" t="s">
        <v>4215</v>
      </c>
      <c r="G20" s="82" t="s">
        <v>4216</v>
      </c>
      <c r="H20" s="82" t="s">
        <v>4217</v>
      </c>
      <c r="I20" s="82" t="s">
        <v>4218</v>
      </c>
      <c r="J20" s="82" t="s">
        <v>4219</v>
      </c>
      <c r="K20" s="82" t="s">
        <v>4220</v>
      </c>
      <c r="L20" s="82" t="s">
        <v>4221</v>
      </c>
    </row>
    <row r="21" ht="15" spans="1:12">
      <c r="A21" s="80" t="s">
        <v>1363</v>
      </c>
      <c r="B21" s="81"/>
      <c r="C21" s="82" t="s">
        <v>4222</v>
      </c>
      <c r="D21" s="82" t="s">
        <v>4223</v>
      </c>
      <c r="E21" s="82" t="s">
        <v>4224</v>
      </c>
      <c r="F21" s="82" t="s">
        <v>4225</v>
      </c>
      <c r="G21" s="82" t="s">
        <v>4226</v>
      </c>
      <c r="H21" s="82" t="s">
        <v>4227</v>
      </c>
      <c r="I21" s="82" t="s">
        <v>4228</v>
      </c>
      <c r="J21" s="82" t="s">
        <v>4229</v>
      </c>
      <c r="K21" s="82" t="s">
        <v>4230</v>
      </c>
      <c r="L21" s="82" t="s">
        <v>4231</v>
      </c>
    </row>
    <row r="22" ht="15" spans="1:12">
      <c r="A22" s="80" t="s">
        <v>1364</v>
      </c>
      <c r="B22" s="81"/>
      <c r="C22" s="82" t="s">
        <v>4232</v>
      </c>
      <c r="D22" s="82" t="s">
        <v>4233</v>
      </c>
      <c r="E22" s="82" t="s">
        <v>4234</v>
      </c>
      <c r="F22" s="82" t="s">
        <v>4235</v>
      </c>
      <c r="G22" s="82" t="s">
        <v>4236</v>
      </c>
      <c r="H22" s="82" t="s">
        <v>4237</v>
      </c>
      <c r="I22" s="82" t="s">
        <v>4238</v>
      </c>
      <c r="J22" s="82" t="s">
        <v>4239</v>
      </c>
      <c r="K22" s="82" t="s">
        <v>4240</v>
      </c>
      <c r="L22" s="82" t="s">
        <v>4241</v>
      </c>
    </row>
    <row r="23" ht="15" spans="1:12">
      <c r="A23" s="80" t="s">
        <v>1365</v>
      </c>
      <c r="B23" s="81"/>
      <c r="C23" s="82" t="s">
        <v>4242</v>
      </c>
      <c r="D23" s="82" t="s">
        <v>4243</v>
      </c>
      <c r="E23" s="82" t="s">
        <v>4244</v>
      </c>
      <c r="F23" s="82" t="s">
        <v>4245</v>
      </c>
      <c r="G23" s="82" t="s">
        <v>4246</v>
      </c>
      <c r="H23" s="82" t="s">
        <v>4247</v>
      </c>
      <c r="I23" s="82" t="s">
        <v>4248</v>
      </c>
      <c r="J23" s="82" t="s">
        <v>4249</v>
      </c>
      <c r="K23" s="82" t="s">
        <v>4250</v>
      </c>
      <c r="L23" s="82" t="s">
        <v>4251</v>
      </c>
    </row>
    <row r="24" ht="15" spans="1:12">
      <c r="A24" s="80" t="s">
        <v>1366</v>
      </c>
      <c r="B24" s="81"/>
      <c r="C24" s="82" t="s">
        <v>4252</v>
      </c>
      <c r="D24" s="82" t="s">
        <v>4253</v>
      </c>
      <c r="E24" s="82" t="s">
        <v>4254</v>
      </c>
      <c r="F24" s="82" t="s">
        <v>4238</v>
      </c>
      <c r="G24" s="82" t="s">
        <v>4255</v>
      </c>
      <c r="H24" s="82" t="s">
        <v>4256</v>
      </c>
      <c r="I24" s="82" t="s">
        <v>4257</v>
      </c>
      <c r="J24" s="82" t="s">
        <v>4258</v>
      </c>
      <c r="K24" s="82" t="s">
        <v>4259</v>
      </c>
      <c r="L24" s="82" t="s">
        <v>4260</v>
      </c>
    </row>
    <row r="25" ht="15" spans="1:12">
      <c r="A25" s="80" t="s">
        <v>1367</v>
      </c>
      <c r="B25" s="81"/>
      <c r="C25" s="82" t="s">
        <v>4261</v>
      </c>
      <c r="D25" s="82" t="s">
        <v>4262</v>
      </c>
      <c r="E25" s="82" t="s">
        <v>4263</v>
      </c>
      <c r="F25" s="82" t="s">
        <v>4264</v>
      </c>
      <c r="G25" s="82" t="s">
        <v>4265</v>
      </c>
      <c r="H25" s="82" t="s">
        <v>4266</v>
      </c>
      <c r="I25" s="82" t="s">
        <v>4267</v>
      </c>
      <c r="J25" s="82" t="s">
        <v>4268</v>
      </c>
      <c r="K25" s="82" t="s">
        <v>4269</v>
      </c>
      <c r="L25" s="82" t="s">
        <v>4270</v>
      </c>
    </row>
    <row r="26" ht="15" spans="1:12">
      <c r="A26" s="80" t="s">
        <v>1368</v>
      </c>
      <c r="B26" s="81"/>
      <c r="C26" s="82" t="s">
        <v>4271</v>
      </c>
      <c r="D26" s="82" t="s">
        <v>4272</v>
      </c>
      <c r="E26" s="82" t="s">
        <v>4273</v>
      </c>
      <c r="F26" s="82" t="s">
        <v>4274</v>
      </c>
      <c r="G26" s="82" t="s">
        <v>4275</v>
      </c>
      <c r="H26" s="82" t="s">
        <v>4276</v>
      </c>
      <c r="I26" s="82" t="s">
        <v>4277</v>
      </c>
      <c r="J26" s="82" t="s">
        <v>4278</v>
      </c>
      <c r="K26" s="82" t="s">
        <v>4279</v>
      </c>
      <c r="L26" s="82" t="s">
        <v>4280</v>
      </c>
    </row>
    <row r="27" ht="15" spans="1:12">
      <c r="A27" s="80" t="s">
        <v>1369</v>
      </c>
      <c r="B27" s="81"/>
      <c r="C27" s="82" t="s">
        <v>4281</v>
      </c>
      <c r="D27" s="82" t="s">
        <v>4282</v>
      </c>
      <c r="E27" s="82" t="s">
        <v>4283</v>
      </c>
      <c r="F27" s="82" t="s">
        <v>4284</v>
      </c>
      <c r="G27" s="82" t="s">
        <v>4285</v>
      </c>
      <c r="H27" s="82" t="s">
        <v>4286</v>
      </c>
      <c r="I27" s="82" t="s">
        <v>4287</v>
      </c>
      <c r="J27" s="82" t="s">
        <v>4288</v>
      </c>
      <c r="K27" s="82" t="s">
        <v>4289</v>
      </c>
      <c r="L27" s="82" t="s">
        <v>4290</v>
      </c>
    </row>
    <row r="28" ht="15" spans="1:12">
      <c r="A28" s="80" t="s">
        <v>1370</v>
      </c>
      <c r="B28" s="81"/>
      <c r="C28" s="82" t="s">
        <v>4291</v>
      </c>
      <c r="D28" s="82" t="s">
        <v>4292</v>
      </c>
      <c r="E28" s="82" t="s">
        <v>4293</v>
      </c>
      <c r="F28" s="82" t="s">
        <v>4294</v>
      </c>
      <c r="G28" s="82" t="s">
        <v>4295</v>
      </c>
      <c r="H28" s="82" t="s">
        <v>4296</v>
      </c>
      <c r="I28" s="82" t="s">
        <v>4297</v>
      </c>
      <c r="J28" s="82" t="s">
        <v>4298</v>
      </c>
      <c r="K28" s="82" t="s">
        <v>4299</v>
      </c>
      <c r="L28" s="82" t="s">
        <v>4300</v>
      </c>
    </row>
    <row r="29" ht="15" spans="1:12">
      <c r="A29" s="80" t="s">
        <v>1371</v>
      </c>
      <c r="B29" s="81"/>
      <c r="C29" s="82" t="s">
        <v>4301</v>
      </c>
      <c r="D29" s="82" t="s">
        <v>4302</v>
      </c>
      <c r="E29" s="82" t="s">
        <v>4303</v>
      </c>
      <c r="F29" s="82" t="s">
        <v>4304</v>
      </c>
      <c r="G29" s="82" t="s">
        <v>4305</v>
      </c>
      <c r="H29" s="82" t="s">
        <v>4306</v>
      </c>
      <c r="I29" s="82" t="s">
        <v>4307</v>
      </c>
      <c r="J29" s="82" t="s">
        <v>4308</v>
      </c>
      <c r="K29" s="82" t="s">
        <v>4309</v>
      </c>
      <c r="L29" s="82" t="s">
        <v>4310</v>
      </c>
    </row>
    <row r="30" ht="15" spans="1:12">
      <c r="A30" s="80" t="s">
        <v>1372</v>
      </c>
      <c r="B30" s="81"/>
      <c r="C30" s="82" t="s">
        <v>4311</v>
      </c>
      <c r="D30" s="82" t="s">
        <v>4312</v>
      </c>
      <c r="E30" s="82" t="s">
        <v>4313</v>
      </c>
      <c r="F30" s="82" t="s">
        <v>4314</v>
      </c>
      <c r="G30" s="82" t="s">
        <v>4315</v>
      </c>
      <c r="H30" s="82" t="s">
        <v>4316</v>
      </c>
      <c r="I30" s="82" t="s">
        <v>4317</v>
      </c>
      <c r="J30" s="82" t="s">
        <v>4318</v>
      </c>
      <c r="K30" s="82" t="s">
        <v>4319</v>
      </c>
      <c r="L30" s="82" t="s">
        <v>4320</v>
      </c>
    </row>
    <row r="31" ht="15" spans="1:12">
      <c r="A31" s="80" t="s">
        <v>1373</v>
      </c>
      <c r="B31" s="81"/>
      <c r="C31" s="82" t="s">
        <v>4321</v>
      </c>
      <c r="D31" s="82" t="s">
        <v>4322</v>
      </c>
      <c r="E31" s="82" t="s">
        <v>4323</v>
      </c>
      <c r="F31" s="82" t="s">
        <v>4324</v>
      </c>
      <c r="G31" s="82" t="s">
        <v>4325</v>
      </c>
      <c r="H31" s="82" t="s">
        <v>4326</v>
      </c>
      <c r="I31" s="82" t="s">
        <v>4327</v>
      </c>
      <c r="J31" s="82" t="s">
        <v>4328</v>
      </c>
      <c r="K31" s="82" t="s">
        <v>4329</v>
      </c>
      <c r="L31" s="82" t="s">
        <v>4330</v>
      </c>
    </row>
    <row r="32" ht="15" spans="1:12">
      <c r="A32" s="80" t="s">
        <v>1374</v>
      </c>
      <c r="B32" s="81"/>
      <c r="C32" s="82" t="s">
        <v>4331</v>
      </c>
      <c r="D32" s="82" t="s">
        <v>4162</v>
      </c>
      <c r="E32" s="82" t="s">
        <v>4332</v>
      </c>
      <c r="F32" s="82" t="s">
        <v>4333</v>
      </c>
      <c r="G32" s="82" t="s">
        <v>4334</v>
      </c>
      <c r="H32" s="82" t="s">
        <v>4335</v>
      </c>
      <c r="I32" s="82" t="s">
        <v>4336</v>
      </c>
      <c r="J32" s="82" t="s">
        <v>4337</v>
      </c>
      <c r="K32" s="82" t="s">
        <v>4338</v>
      </c>
      <c r="L32" s="82" t="s">
        <v>4339</v>
      </c>
    </row>
    <row r="33" ht="15" spans="1:12">
      <c r="A33" s="80" t="s">
        <v>1375</v>
      </c>
      <c r="B33" s="81"/>
      <c r="C33" s="82" t="s">
        <v>4340</v>
      </c>
      <c r="D33" s="82" t="s">
        <v>4341</v>
      </c>
      <c r="E33" s="82" t="s">
        <v>4246</v>
      </c>
      <c r="F33" s="82" t="s">
        <v>4342</v>
      </c>
      <c r="G33" s="82" t="s">
        <v>4343</v>
      </c>
      <c r="H33" s="82" t="s">
        <v>4344</v>
      </c>
      <c r="I33" s="82" t="s">
        <v>4345</v>
      </c>
      <c r="J33" s="82" t="s">
        <v>4346</v>
      </c>
      <c r="K33" s="82" t="s">
        <v>4347</v>
      </c>
      <c r="L33" s="82" t="s">
        <v>4348</v>
      </c>
    </row>
    <row r="34" ht="15" spans="1:12">
      <c r="A34" s="80" t="s">
        <v>1376</v>
      </c>
      <c r="B34" s="81"/>
      <c r="C34" s="82" t="s">
        <v>4349</v>
      </c>
      <c r="D34" s="82" t="s">
        <v>4350</v>
      </c>
      <c r="E34" s="82" t="s">
        <v>4351</v>
      </c>
      <c r="F34" s="82" t="s">
        <v>4352</v>
      </c>
      <c r="G34" s="82" t="s">
        <v>4353</v>
      </c>
      <c r="H34" s="82" t="s">
        <v>4354</v>
      </c>
      <c r="I34" s="82" t="s">
        <v>4355</v>
      </c>
      <c r="J34" s="82" t="s">
        <v>4356</v>
      </c>
      <c r="K34" s="82" t="s">
        <v>4357</v>
      </c>
      <c r="L34" s="82" t="s">
        <v>4358</v>
      </c>
    </row>
    <row r="35" ht="15" spans="1:12">
      <c r="A35" s="80" t="s">
        <v>1377</v>
      </c>
      <c r="B35" s="81"/>
      <c r="C35" s="82" t="s">
        <v>4359</v>
      </c>
      <c r="D35" s="82" t="s">
        <v>4360</v>
      </c>
      <c r="E35" s="82" t="s">
        <v>4361</v>
      </c>
      <c r="F35" s="82" t="s">
        <v>4362</v>
      </c>
      <c r="G35" s="82" t="s">
        <v>4363</v>
      </c>
      <c r="H35" s="82" t="s">
        <v>4364</v>
      </c>
      <c r="I35" s="82" t="s">
        <v>4365</v>
      </c>
      <c r="J35" s="82" t="s">
        <v>4366</v>
      </c>
      <c r="K35" s="82" t="s">
        <v>4367</v>
      </c>
      <c r="L35" s="82" t="s">
        <v>4368</v>
      </c>
    </row>
    <row r="36" ht="15" spans="1:12">
      <c r="A36" s="80" t="s">
        <v>1378</v>
      </c>
      <c r="B36" s="81"/>
      <c r="C36" s="82" t="s">
        <v>4369</v>
      </c>
      <c r="D36" s="82" t="s">
        <v>4370</v>
      </c>
      <c r="E36" s="82" t="s">
        <v>4371</v>
      </c>
      <c r="F36" s="82" t="s">
        <v>4372</v>
      </c>
      <c r="G36" s="82" t="s">
        <v>4373</v>
      </c>
      <c r="H36" s="82" t="s">
        <v>4374</v>
      </c>
      <c r="I36" s="82" t="s">
        <v>4375</v>
      </c>
      <c r="J36" s="82" t="s">
        <v>4376</v>
      </c>
      <c r="K36" s="82" t="s">
        <v>4377</v>
      </c>
      <c r="L36" s="82" t="s">
        <v>4378</v>
      </c>
    </row>
    <row r="37" ht="15" spans="1:12">
      <c r="A37" s="80" t="s">
        <v>1379</v>
      </c>
      <c r="B37" s="81"/>
      <c r="C37" s="82" t="s">
        <v>4379</v>
      </c>
      <c r="D37" s="82" t="s">
        <v>4380</v>
      </c>
      <c r="E37" s="82" t="s">
        <v>4381</v>
      </c>
      <c r="F37" s="82" t="s">
        <v>4382</v>
      </c>
      <c r="G37" s="82" t="s">
        <v>4383</v>
      </c>
      <c r="H37" s="82" t="s">
        <v>4384</v>
      </c>
      <c r="I37" s="82" t="s">
        <v>4385</v>
      </c>
      <c r="J37" s="82" t="s">
        <v>4386</v>
      </c>
      <c r="K37" s="82" t="s">
        <v>4387</v>
      </c>
      <c r="L37" s="82" t="s">
        <v>4388</v>
      </c>
    </row>
    <row r="38" ht="15" spans="1:12">
      <c r="A38" s="80" t="s">
        <v>1380</v>
      </c>
      <c r="B38" s="81"/>
      <c r="C38" s="82" t="s">
        <v>4389</v>
      </c>
      <c r="D38" s="82" t="s">
        <v>4390</v>
      </c>
      <c r="E38" s="82" t="s">
        <v>4391</v>
      </c>
      <c r="F38" s="82" t="s">
        <v>4392</v>
      </c>
      <c r="G38" s="82" t="s">
        <v>4393</v>
      </c>
      <c r="H38" s="82" t="s">
        <v>4394</v>
      </c>
      <c r="I38" s="82" t="s">
        <v>4395</v>
      </c>
      <c r="J38" s="82" t="s">
        <v>4396</v>
      </c>
      <c r="K38" s="82" t="s">
        <v>4397</v>
      </c>
      <c r="L38" s="82" t="s">
        <v>4398</v>
      </c>
    </row>
    <row r="39" ht="15" spans="1:12">
      <c r="A39" s="80" t="s">
        <v>1381</v>
      </c>
      <c r="B39" s="81"/>
      <c r="C39" s="82" t="s">
        <v>4399</v>
      </c>
      <c r="D39" s="82" t="s">
        <v>4400</v>
      </c>
      <c r="E39" s="82" t="s">
        <v>4401</v>
      </c>
      <c r="F39" s="82" t="s">
        <v>4402</v>
      </c>
      <c r="G39" s="82" t="s">
        <v>4403</v>
      </c>
      <c r="H39" s="82" t="s">
        <v>4404</v>
      </c>
      <c r="I39" s="82" t="s">
        <v>4405</v>
      </c>
      <c r="J39" s="82" t="s">
        <v>4406</v>
      </c>
      <c r="K39" s="82" t="s">
        <v>4407</v>
      </c>
      <c r="L39" s="82" t="s">
        <v>4408</v>
      </c>
    </row>
    <row r="40" ht="15" spans="1:12">
      <c r="A40" s="80" t="s">
        <v>1382</v>
      </c>
      <c r="B40" s="81"/>
      <c r="C40" s="82" t="s">
        <v>4409</v>
      </c>
      <c r="D40" s="82" t="s">
        <v>4410</v>
      </c>
      <c r="E40" s="82" t="s">
        <v>4411</v>
      </c>
      <c r="F40" s="82" t="s">
        <v>4412</v>
      </c>
      <c r="G40" s="82" t="s">
        <v>4413</v>
      </c>
      <c r="H40" s="82" t="s">
        <v>4414</v>
      </c>
      <c r="I40" s="82" t="s">
        <v>4415</v>
      </c>
      <c r="J40" s="82" t="s">
        <v>4416</v>
      </c>
      <c r="K40" s="82" t="s">
        <v>4417</v>
      </c>
      <c r="L40" s="82" t="s">
        <v>4418</v>
      </c>
    </row>
    <row r="41" ht="15" spans="1:12">
      <c r="A41" s="80" t="s">
        <v>1383</v>
      </c>
      <c r="B41" s="81"/>
      <c r="C41" s="82" t="s">
        <v>4419</v>
      </c>
      <c r="D41" s="82" t="s">
        <v>4420</v>
      </c>
      <c r="E41" s="82" t="s">
        <v>4421</v>
      </c>
      <c r="F41" s="82" t="s">
        <v>4422</v>
      </c>
      <c r="G41" s="82" t="s">
        <v>4423</v>
      </c>
      <c r="H41" s="82" t="s">
        <v>4424</v>
      </c>
      <c r="I41" s="82" t="s">
        <v>4425</v>
      </c>
      <c r="J41" s="82" t="s">
        <v>4426</v>
      </c>
      <c r="K41" s="82" t="s">
        <v>4427</v>
      </c>
      <c r="L41" s="82" t="s">
        <v>4428</v>
      </c>
    </row>
    <row r="42" ht="15" spans="1:12">
      <c r="A42" s="80" t="s">
        <v>1384</v>
      </c>
      <c r="B42" s="81"/>
      <c r="C42" s="82" t="s">
        <v>4429</v>
      </c>
      <c r="D42" s="82" t="s">
        <v>4430</v>
      </c>
      <c r="E42" s="82" t="s">
        <v>4431</v>
      </c>
      <c r="F42" s="82" t="s">
        <v>4432</v>
      </c>
      <c r="G42" s="82" t="s">
        <v>4433</v>
      </c>
      <c r="H42" s="82" t="s">
        <v>4434</v>
      </c>
      <c r="I42" s="82" t="s">
        <v>4435</v>
      </c>
      <c r="J42" s="82" t="s">
        <v>4436</v>
      </c>
      <c r="K42" s="82" t="s">
        <v>4437</v>
      </c>
      <c r="L42" s="82" t="s">
        <v>4438</v>
      </c>
    </row>
    <row r="43" ht="15" spans="1:12">
      <c r="A43" s="80" t="s">
        <v>1385</v>
      </c>
      <c r="B43" s="81"/>
      <c r="C43" s="82" t="s">
        <v>4439</v>
      </c>
      <c r="D43" s="82" t="s">
        <v>4440</v>
      </c>
      <c r="E43" s="82" t="s">
        <v>4441</v>
      </c>
      <c r="F43" s="82" t="s">
        <v>4442</v>
      </c>
      <c r="G43" s="82" t="s">
        <v>4443</v>
      </c>
      <c r="H43" s="82" t="s">
        <v>4444</v>
      </c>
      <c r="I43" s="82" t="s">
        <v>4445</v>
      </c>
      <c r="J43" s="82" t="s">
        <v>4446</v>
      </c>
      <c r="K43" s="82" t="s">
        <v>4447</v>
      </c>
      <c r="L43" s="82" t="s">
        <v>4448</v>
      </c>
    </row>
    <row r="44" ht="15" spans="1:12">
      <c r="A44" s="80" t="s">
        <v>1386</v>
      </c>
      <c r="B44" s="81"/>
      <c r="C44" s="82" t="s">
        <v>4449</v>
      </c>
      <c r="D44" s="82" t="s">
        <v>4450</v>
      </c>
      <c r="E44" s="82" t="s">
        <v>4451</v>
      </c>
      <c r="F44" s="82" t="s">
        <v>4434</v>
      </c>
      <c r="G44" s="82" t="s">
        <v>4452</v>
      </c>
      <c r="H44" s="82" t="s">
        <v>4453</v>
      </c>
      <c r="I44" s="82" t="s">
        <v>4454</v>
      </c>
      <c r="J44" s="82" t="s">
        <v>4455</v>
      </c>
      <c r="K44" s="82" t="s">
        <v>4456</v>
      </c>
      <c r="L44" s="82" t="s">
        <v>4457</v>
      </c>
    </row>
    <row r="45" ht="15" spans="1:12">
      <c r="A45" s="80" t="s">
        <v>1387</v>
      </c>
      <c r="B45" s="81"/>
      <c r="C45" s="82" t="s">
        <v>4458</v>
      </c>
      <c r="D45" s="82" t="s">
        <v>4459</v>
      </c>
      <c r="E45" s="82" t="s">
        <v>4460</v>
      </c>
      <c r="F45" s="82" t="s">
        <v>4461</v>
      </c>
      <c r="G45" s="82" t="s">
        <v>4462</v>
      </c>
      <c r="H45" s="82" t="s">
        <v>4463</v>
      </c>
      <c r="I45" s="82" t="s">
        <v>4464</v>
      </c>
      <c r="J45" s="82" t="s">
        <v>4465</v>
      </c>
      <c r="K45" s="82" t="s">
        <v>4466</v>
      </c>
      <c r="L45" s="82" t="s">
        <v>4467</v>
      </c>
    </row>
    <row r="46" ht="15" spans="1:12">
      <c r="A46" s="80" t="s">
        <v>1388</v>
      </c>
      <c r="B46" s="81"/>
      <c r="C46" s="82" t="s">
        <v>4468</v>
      </c>
      <c r="D46" s="82" t="s">
        <v>4469</v>
      </c>
      <c r="E46" s="82" t="s">
        <v>4470</v>
      </c>
      <c r="F46" s="82" t="s">
        <v>4471</v>
      </c>
      <c r="G46" s="82" t="s">
        <v>4472</v>
      </c>
      <c r="H46" s="82" t="s">
        <v>4473</v>
      </c>
      <c r="I46" s="82" t="s">
        <v>4474</v>
      </c>
      <c r="J46" s="82" t="s">
        <v>4475</v>
      </c>
      <c r="K46" s="82" t="s">
        <v>4476</v>
      </c>
      <c r="L46" s="82" t="s">
        <v>4477</v>
      </c>
    </row>
    <row r="47" ht="15" spans="1:12">
      <c r="A47" s="80" t="s">
        <v>1389</v>
      </c>
      <c r="B47" s="81"/>
      <c r="C47" s="82" t="s">
        <v>4478</v>
      </c>
      <c r="D47" s="82" t="s">
        <v>4479</v>
      </c>
      <c r="E47" s="82" t="s">
        <v>4480</v>
      </c>
      <c r="F47" s="82" t="s">
        <v>4481</v>
      </c>
      <c r="G47" s="82" t="s">
        <v>4482</v>
      </c>
      <c r="H47" s="82" t="s">
        <v>4483</v>
      </c>
      <c r="I47" s="82" t="s">
        <v>4484</v>
      </c>
      <c r="J47" s="82" t="s">
        <v>4485</v>
      </c>
      <c r="K47" s="82" t="s">
        <v>4486</v>
      </c>
      <c r="L47" s="82" t="s">
        <v>4487</v>
      </c>
    </row>
    <row r="48" ht="15" spans="1:12">
      <c r="A48" s="80" t="s">
        <v>1390</v>
      </c>
      <c r="B48" s="81"/>
      <c r="C48" s="82" t="s">
        <v>4488</v>
      </c>
      <c r="D48" s="82" t="s">
        <v>4489</v>
      </c>
      <c r="E48" s="82" t="s">
        <v>4490</v>
      </c>
      <c r="F48" s="82" t="s">
        <v>4491</v>
      </c>
      <c r="G48" s="82" t="s">
        <v>4492</v>
      </c>
      <c r="H48" s="82" t="s">
        <v>4493</v>
      </c>
      <c r="I48" s="82" t="s">
        <v>4494</v>
      </c>
      <c r="J48" s="82" t="s">
        <v>4495</v>
      </c>
      <c r="K48" s="82" t="s">
        <v>4496</v>
      </c>
      <c r="L48" s="82" t="s">
        <v>4497</v>
      </c>
    </row>
    <row r="49" ht="15" spans="1:12">
      <c r="A49" s="80" t="s">
        <v>1391</v>
      </c>
      <c r="B49" s="81"/>
      <c r="C49" s="82" t="s">
        <v>4498</v>
      </c>
      <c r="D49" s="82" t="s">
        <v>4499</v>
      </c>
      <c r="E49" s="82" t="s">
        <v>4500</v>
      </c>
      <c r="F49" s="82" t="s">
        <v>4501</v>
      </c>
      <c r="G49" s="82" t="s">
        <v>4502</v>
      </c>
      <c r="H49" s="82" t="s">
        <v>4503</v>
      </c>
      <c r="I49" s="82" t="s">
        <v>4504</v>
      </c>
      <c r="J49" s="82" t="s">
        <v>4505</v>
      </c>
      <c r="K49" s="82" t="s">
        <v>4506</v>
      </c>
      <c r="L49" s="82" t="s">
        <v>4507</v>
      </c>
    </row>
    <row r="50" ht="15" spans="1:12">
      <c r="A50" s="80" t="s">
        <v>1392</v>
      </c>
      <c r="B50" s="81"/>
      <c r="C50" s="82" t="s">
        <v>4508</v>
      </c>
      <c r="D50" s="82" t="s">
        <v>4509</v>
      </c>
      <c r="E50" s="82" t="s">
        <v>4510</v>
      </c>
      <c r="F50" s="82" t="s">
        <v>4511</v>
      </c>
      <c r="G50" s="82" t="s">
        <v>4512</v>
      </c>
      <c r="H50" s="82" t="s">
        <v>4513</v>
      </c>
      <c r="I50" s="82" t="s">
        <v>4514</v>
      </c>
      <c r="J50" s="82" t="s">
        <v>4515</v>
      </c>
      <c r="K50" s="82" t="s">
        <v>4516</v>
      </c>
      <c r="L50" s="82" t="s">
        <v>4517</v>
      </c>
    </row>
    <row r="51" ht="15" spans="1:12">
      <c r="A51" s="80" t="s">
        <v>1393</v>
      </c>
      <c r="B51" s="81"/>
      <c r="C51" s="82" t="s">
        <v>4450</v>
      </c>
      <c r="D51" s="82" t="s">
        <v>4518</v>
      </c>
      <c r="E51" s="82" t="s">
        <v>4519</v>
      </c>
      <c r="F51" s="82" t="s">
        <v>4520</v>
      </c>
      <c r="G51" s="82" t="s">
        <v>4521</v>
      </c>
      <c r="H51" s="82" t="s">
        <v>4522</v>
      </c>
      <c r="I51" s="82" t="s">
        <v>4523</v>
      </c>
      <c r="J51" s="82" t="s">
        <v>4524</v>
      </c>
      <c r="K51" s="82" t="s">
        <v>4525</v>
      </c>
      <c r="L51" s="82" t="s">
        <v>4526</v>
      </c>
    </row>
    <row r="52" ht="15" spans="1:12">
      <c r="A52" s="80" t="s">
        <v>1394</v>
      </c>
      <c r="B52" s="81"/>
      <c r="C52" s="82" t="s">
        <v>4527</v>
      </c>
      <c r="D52" s="82" t="s">
        <v>4528</v>
      </c>
      <c r="E52" s="82" t="s">
        <v>4529</v>
      </c>
      <c r="F52" s="82" t="s">
        <v>4530</v>
      </c>
      <c r="G52" s="82" t="s">
        <v>4531</v>
      </c>
      <c r="H52" s="82" t="s">
        <v>4532</v>
      </c>
      <c r="I52" s="82" t="s">
        <v>4533</v>
      </c>
      <c r="J52" s="82" t="s">
        <v>4534</v>
      </c>
      <c r="K52" s="82" t="s">
        <v>4535</v>
      </c>
      <c r="L52" s="82" t="s">
        <v>4536</v>
      </c>
    </row>
    <row r="53" ht="15" spans="1:12">
      <c r="A53" s="80" t="s">
        <v>1395</v>
      </c>
      <c r="B53" s="81"/>
      <c r="C53" s="82" t="s">
        <v>4537</v>
      </c>
      <c r="D53" s="82" t="s">
        <v>4538</v>
      </c>
      <c r="E53" s="82" t="s">
        <v>4539</v>
      </c>
      <c r="F53" s="82" t="s">
        <v>4540</v>
      </c>
      <c r="G53" s="82" t="s">
        <v>4541</v>
      </c>
      <c r="H53" s="82" t="s">
        <v>4542</v>
      </c>
      <c r="I53" s="82" t="s">
        <v>4543</v>
      </c>
      <c r="J53" s="82" t="s">
        <v>4544</v>
      </c>
      <c r="K53" s="82" t="s">
        <v>4545</v>
      </c>
      <c r="L53" s="82" t="s">
        <v>4546</v>
      </c>
    </row>
    <row r="54" ht="15" spans="1:12">
      <c r="A54" s="80" t="s">
        <v>1396</v>
      </c>
      <c r="B54" s="81"/>
      <c r="C54" s="82" t="s">
        <v>4547</v>
      </c>
      <c r="D54" s="82" t="s">
        <v>4548</v>
      </c>
      <c r="E54" s="82" t="s">
        <v>4549</v>
      </c>
      <c r="F54" s="82" t="s">
        <v>4550</v>
      </c>
      <c r="G54" s="82" t="s">
        <v>4551</v>
      </c>
      <c r="H54" s="82" t="s">
        <v>4552</v>
      </c>
      <c r="I54" s="82" t="s">
        <v>4553</v>
      </c>
      <c r="J54" s="82" t="s">
        <v>4554</v>
      </c>
      <c r="K54" s="82" t="s">
        <v>4555</v>
      </c>
      <c r="L54" s="82" t="s">
        <v>4556</v>
      </c>
    </row>
    <row r="55" ht="15" spans="1:12">
      <c r="A55" s="80" t="s">
        <v>1397</v>
      </c>
      <c r="B55" s="81"/>
      <c r="C55" s="82" t="s">
        <v>4557</v>
      </c>
      <c r="D55" s="82" t="s">
        <v>4558</v>
      </c>
      <c r="E55" s="82" t="s">
        <v>4559</v>
      </c>
      <c r="F55" s="82" t="s">
        <v>4560</v>
      </c>
      <c r="G55" s="82" t="s">
        <v>4561</v>
      </c>
      <c r="H55" s="82" t="s">
        <v>4562</v>
      </c>
      <c r="I55" s="82" t="s">
        <v>4563</v>
      </c>
      <c r="J55" s="82" t="s">
        <v>4564</v>
      </c>
      <c r="K55" s="82" t="s">
        <v>4565</v>
      </c>
      <c r="L55" s="82" t="s">
        <v>4566</v>
      </c>
    </row>
    <row r="56" ht="15" spans="1:12">
      <c r="A56" s="80" t="s">
        <v>1398</v>
      </c>
      <c r="B56" s="81"/>
      <c r="C56" s="82" t="s">
        <v>4567</v>
      </c>
      <c r="D56" s="82" t="s">
        <v>4568</v>
      </c>
      <c r="E56" s="82" t="s">
        <v>4569</v>
      </c>
      <c r="F56" s="82" t="s">
        <v>4570</v>
      </c>
      <c r="G56" s="82" t="s">
        <v>4571</v>
      </c>
      <c r="H56" s="82" t="s">
        <v>4572</v>
      </c>
      <c r="I56" s="82" t="s">
        <v>4573</v>
      </c>
      <c r="J56" s="82" t="s">
        <v>4574</v>
      </c>
      <c r="K56" s="82" t="s">
        <v>4575</v>
      </c>
      <c r="L56" s="82" t="s">
        <v>4576</v>
      </c>
    </row>
    <row r="57" ht="15" spans="1:12">
      <c r="A57" s="80" t="s">
        <v>1399</v>
      </c>
      <c r="B57" s="81"/>
      <c r="C57" s="82" t="s">
        <v>4577</v>
      </c>
      <c r="D57" s="82" t="s">
        <v>4578</v>
      </c>
      <c r="E57" s="82" t="s">
        <v>4579</v>
      </c>
      <c r="F57" s="82" t="s">
        <v>4580</v>
      </c>
      <c r="G57" s="82" t="s">
        <v>4581</v>
      </c>
      <c r="H57" s="82" t="s">
        <v>4582</v>
      </c>
      <c r="I57" s="82" t="s">
        <v>4583</v>
      </c>
      <c r="J57" s="82" t="s">
        <v>4584</v>
      </c>
      <c r="K57" s="82" t="s">
        <v>4585</v>
      </c>
      <c r="L57" s="82" t="s">
        <v>4586</v>
      </c>
    </row>
    <row r="58" ht="15" spans="1:12">
      <c r="A58" s="80" t="s">
        <v>1400</v>
      </c>
      <c r="B58" s="81"/>
      <c r="C58" s="82" t="s">
        <v>4587</v>
      </c>
      <c r="D58" s="82" t="s">
        <v>4588</v>
      </c>
      <c r="E58" s="82" t="s">
        <v>4589</v>
      </c>
      <c r="F58" s="82" t="s">
        <v>4590</v>
      </c>
      <c r="G58" s="82" t="s">
        <v>4591</v>
      </c>
      <c r="H58" s="82" t="s">
        <v>4592</v>
      </c>
      <c r="I58" s="82" t="s">
        <v>4593</v>
      </c>
      <c r="J58" s="82" t="s">
        <v>4594</v>
      </c>
      <c r="K58" s="82" t="s">
        <v>4595</v>
      </c>
      <c r="L58" s="82" t="s">
        <v>4596</v>
      </c>
    </row>
    <row r="59" ht="15" spans="1:12">
      <c r="A59" s="80" t="s">
        <v>1401</v>
      </c>
      <c r="B59" s="81"/>
      <c r="C59" s="82" t="s">
        <v>4597</v>
      </c>
      <c r="D59" s="82" t="s">
        <v>4598</v>
      </c>
      <c r="E59" s="82" t="s">
        <v>4599</v>
      </c>
      <c r="F59" s="82" t="s">
        <v>4600</v>
      </c>
      <c r="G59" s="82" t="s">
        <v>4601</v>
      </c>
      <c r="H59" s="82" t="s">
        <v>4602</v>
      </c>
      <c r="I59" s="82" t="s">
        <v>4603</v>
      </c>
      <c r="J59" s="82" t="s">
        <v>4604</v>
      </c>
      <c r="K59" s="82" t="s">
        <v>4605</v>
      </c>
      <c r="L59" s="82" t="s">
        <v>4606</v>
      </c>
    </row>
    <row r="60" ht="15" spans="1:12">
      <c r="A60" s="80" t="s">
        <v>1402</v>
      </c>
      <c r="B60" s="81"/>
      <c r="C60" s="82" t="s">
        <v>4607</v>
      </c>
      <c r="D60" s="82" t="s">
        <v>4608</v>
      </c>
      <c r="E60" s="82" t="s">
        <v>4609</v>
      </c>
      <c r="F60" s="82" t="s">
        <v>4610</v>
      </c>
      <c r="G60" s="82" t="s">
        <v>4611</v>
      </c>
      <c r="H60" s="82" t="s">
        <v>4612</v>
      </c>
      <c r="I60" s="82" t="s">
        <v>4613</v>
      </c>
      <c r="J60" s="82" t="s">
        <v>4614</v>
      </c>
      <c r="K60" s="82" t="s">
        <v>4615</v>
      </c>
      <c r="L60" s="82" t="s">
        <v>4616</v>
      </c>
    </row>
    <row r="61" ht="15" spans="1:12">
      <c r="A61" s="80" t="s">
        <v>1403</v>
      </c>
      <c r="B61" s="81"/>
      <c r="C61" s="82" t="s">
        <v>4617</v>
      </c>
      <c r="D61" s="82" t="s">
        <v>4618</v>
      </c>
      <c r="E61" s="82" t="s">
        <v>4619</v>
      </c>
      <c r="F61" s="82" t="s">
        <v>4620</v>
      </c>
      <c r="G61" s="82" t="s">
        <v>4621</v>
      </c>
      <c r="H61" s="82" t="s">
        <v>4622</v>
      </c>
      <c r="I61" s="82" t="s">
        <v>4623</v>
      </c>
      <c r="J61" s="82" t="s">
        <v>4624</v>
      </c>
      <c r="K61" s="82" t="s">
        <v>4625</v>
      </c>
      <c r="L61" s="82" t="s">
        <v>4626</v>
      </c>
    </row>
    <row r="62" ht="15" spans="1:12">
      <c r="A62" s="80" t="s">
        <v>1404</v>
      </c>
      <c r="B62" s="81"/>
      <c r="C62" s="82" t="s">
        <v>4627</v>
      </c>
      <c r="D62" s="82" t="s">
        <v>4628</v>
      </c>
      <c r="E62" s="82" t="s">
        <v>4629</v>
      </c>
      <c r="F62" s="82" t="s">
        <v>4630</v>
      </c>
      <c r="G62" s="82" t="s">
        <v>4631</v>
      </c>
      <c r="H62" s="82" t="s">
        <v>4632</v>
      </c>
      <c r="I62" s="82" t="s">
        <v>4633</v>
      </c>
      <c r="J62" s="82" t="s">
        <v>4634</v>
      </c>
      <c r="K62" s="82" t="s">
        <v>4635</v>
      </c>
      <c r="L62" s="82" t="s">
        <v>4636</v>
      </c>
    </row>
    <row r="63" ht="15" spans="1:12">
      <c r="A63" s="80" t="s">
        <v>1405</v>
      </c>
      <c r="B63" s="81"/>
      <c r="C63" s="82" t="s">
        <v>4529</v>
      </c>
      <c r="D63" s="82" t="s">
        <v>4637</v>
      </c>
      <c r="E63" s="82" t="s">
        <v>4638</v>
      </c>
      <c r="F63" s="82" t="s">
        <v>4639</v>
      </c>
      <c r="G63" s="82" t="s">
        <v>4640</v>
      </c>
      <c r="H63" s="82" t="s">
        <v>4641</v>
      </c>
      <c r="I63" s="82" t="s">
        <v>4642</v>
      </c>
      <c r="J63" s="82" t="s">
        <v>4643</v>
      </c>
      <c r="K63" s="82" t="s">
        <v>4644</v>
      </c>
      <c r="L63" s="82" t="s">
        <v>4645</v>
      </c>
    </row>
    <row r="64" ht="15" spans="1:12">
      <c r="A64" s="80" t="s">
        <v>1406</v>
      </c>
      <c r="B64" s="81"/>
      <c r="C64" s="82" t="s">
        <v>4646</v>
      </c>
      <c r="D64" s="82" t="s">
        <v>4647</v>
      </c>
      <c r="E64" s="82" t="s">
        <v>4648</v>
      </c>
      <c r="F64" s="82" t="s">
        <v>4649</v>
      </c>
      <c r="G64" s="82" t="s">
        <v>4650</v>
      </c>
      <c r="H64" s="82" t="s">
        <v>4651</v>
      </c>
      <c r="I64" s="82" t="s">
        <v>4652</v>
      </c>
      <c r="J64" s="82" t="s">
        <v>4653</v>
      </c>
      <c r="K64" s="82" t="s">
        <v>4654</v>
      </c>
      <c r="L64" s="82" t="s">
        <v>4655</v>
      </c>
    </row>
    <row r="65" ht="15" spans="1:12">
      <c r="A65" s="80" t="s">
        <v>1407</v>
      </c>
      <c r="B65" s="81"/>
      <c r="C65" s="82" t="s">
        <v>4656</v>
      </c>
      <c r="D65" s="82" t="s">
        <v>4657</v>
      </c>
      <c r="E65" s="82" t="s">
        <v>4658</v>
      </c>
      <c r="F65" s="82" t="s">
        <v>4659</v>
      </c>
      <c r="G65" s="82" t="s">
        <v>4660</v>
      </c>
      <c r="H65" s="82" t="s">
        <v>4661</v>
      </c>
      <c r="I65" s="82" t="s">
        <v>4662</v>
      </c>
      <c r="J65" s="82" t="s">
        <v>4663</v>
      </c>
      <c r="K65" s="82" t="s">
        <v>4664</v>
      </c>
      <c r="L65" s="82" t="s">
        <v>4665</v>
      </c>
    </row>
    <row r="66" ht="15" spans="1:12">
      <c r="A66" s="80" t="s">
        <v>1408</v>
      </c>
      <c r="B66" s="81"/>
      <c r="C66" s="82" t="s">
        <v>4666</v>
      </c>
      <c r="D66" s="82" t="s">
        <v>4667</v>
      </c>
      <c r="E66" s="82" t="s">
        <v>4668</v>
      </c>
      <c r="F66" s="82" t="s">
        <v>4669</v>
      </c>
      <c r="G66" s="82" t="s">
        <v>4670</v>
      </c>
      <c r="H66" s="82" t="s">
        <v>4671</v>
      </c>
      <c r="I66" s="82" t="s">
        <v>4672</v>
      </c>
      <c r="J66" s="82" t="s">
        <v>4673</v>
      </c>
      <c r="K66" s="82" t="s">
        <v>4674</v>
      </c>
      <c r="L66" s="82" t="s">
        <v>4675</v>
      </c>
    </row>
    <row r="67" ht="15" spans="1:12">
      <c r="A67" s="80" t="s">
        <v>1409</v>
      </c>
      <c r="B67" s="81"/>
      <c r="C67" s="82" t="s">
        <v>4269</v>
      </c>
      <c r="D67" s="82" t="s">
        <v>4676</v>
      </c>
      <c r="E67" s="82" t="s">
        <v>4677</v>
      </c>
      <c r="F67" s="82" t="s">
        <v>4678</v>
      </c>
      <c r="G67" s="82" t="s">
        <v>4679</v>
      </c>
      <c r="H67" s="82" t="s">
        <v>4680</v>
      </c>
      <c r="I67" s="82" t="s">
        <v>4681</v>
      </c>
      <c r="J67" s="82" t="s">
        <v>4682</v>
      </c>
      <c r="K67" s="82" t="s">
        <v>4683</v>
      </c>
      <c r="L67" s="82" t="s">
        <v>4684</v>
      </c>
    </row>
    <row r="68" ht="15" spans="1:12">
      <c r="A68" s="80" t="s">
        <v>1410</v>
      </c>
      <c r="B68" s="81"/>
      <c r="C68" s="82" t="s">
        <v>4685</v>
      </c>
      <c r="D68" s="82" t="s">
        <v>4686</v>
      </c>
      <c r="E68" s="82" t="s">
        <v>4687</v>
      </c>
      <c r="F68" s="82" t="s">
        <v>4688</v>
      </c>
      <c r="G68" s="82" t="s">
        <v>4689</v>
      </c>
      <c r="H68" s="82" t="s">
        <v>4690</v>
      </c>
      <c r="I68" s="82" t="s">
        <v>4691</v>
      </c>
      <c r="J68" s="82" t="s">
        <v>4692</v>
      </c>
      <c r="K68" s="82" t="s">
        <v>4693</v>
      </c>
      <c r="L68" s="82" t="s">
        <v>4694</v>
      </c>
    </row>
    <row r="69" ht="15" spans="1:12">
      <c r="A69" s="80" t="s">
        <v>1411</v>
      </c>
      <c r="B69" s="81"/>
      <c r="C69" s="82" t="s">
        <v>4695</v>
      </c>
      <c r="D69" s="82" t="s">
        <v>4696</v>
      </c>
      <c r="E69" s="82" t="s">
        <v>4697</v>
      </c>
      <c r="F69" s="82" t="s">
        <v>4698</v>
      </c>
      <c r="G69" s="82" t="s">
        <v>4699</v>
      </c>
      <c r="H69" s="82" t="s">
        <v>4700</v>
      </c>
      <c r="I69" s="82" t="s">
        <v>4701</v>
      </c>
      <c r="J69" s="82" t="s">
        <v>4702</v>
      </c>
      <c r="K69" s="82" t="s">
        <v>4703</v>
      </c>
      <c r="L69" s="82" t="s">
        <v>4704</v>
      </c>
    </row>
    <row r="70" ht="15" spans="1:12">
      <c r="A70" s="80" t="s">
        <v>1412</v>
      </c>
      <c r="B70" s="81"/>
      <c r="C70" s="82" t="s">
        <v>4705</v>
      </c>
      <c r="D70" s="82" t="s">
        <v>4706</v>
      </c>
      <c r="E70" s="82" t="s">
        <v>4707</v>
      </c>
      <c r="F70" s="82" t="s">
        <v>4708</v>
      </c>
      <c r="G70" s="82" t="s">
        <v>4709</v>
      </c>
      <c r="H70" s="82" t="s">
        <v>4710</v>
      </c>
      <c r="I70" s="82" t="s">
        <v>4711</v>
      </c>
      <c r="J70" s="82" t="s">
        <v>4712</v>
      </c>
      <c r="K70" s="82" t="s">
        <v>4713</v>
      </c>
      <c r="L70" s="82" t="s">
        <v>4714</v>
      </c>
    </row>
    <row r="71" ht="15" spans="1:12">
      <c r="A71" s="80" t="s">
        <v>1413</v>
      </c>
      <c r="B71" s="81"/>
      <c r="C71" s="82" t="s">
        <v>4715</v>
      </c>
      <c r="D71" s="82" t="s">
        <v>4716</v>
      </c>
      <c r="E71" s="82" t="s">
        <v>4717</v>
      </c>
      <c r="F71" s="82" t="s">
        <v>4718</v>
      </c>
      <c r="G71" s="82" t="s">
        <v>4719</v>
      </c>
      <c r="H71" s="82" t="s">
        <v>4720</v>
      </c>
      <c r="I71" s="82" t="s">
        <v>4721</v>
      </c>
      <c r="J71" s="82" t="s">
        <v>4722</v>
      </c>
      <c r="K71" s="82" t="s">
        <v>4723</v>
      </c>
      <c r="L71" s="82" t="s">
        <v>4724</v>
      </c>
    </row>
    <row r="72" ht="15" spans="1:12">
      <c r="A72" s="80" t="s">
        <v>1414</v>
      </c>
      <c r="B72" s="81"/>
      <c r="C72" s="82" t="s">
        <v>4725</v>
      </c>
      <c r="D72" s="82" t="s">
        <v>4726</v>
      </c>
      <c r="E72" s="82" t="s">
        <v>4727</v>
      </c>
      <c r="F72" s="82" t="s">
        <v>4728</v>
      </c>
      <c r="G72" s="82" t="s">
        <v>4729</v>
      </c>
      <c r="H72" s="82" t="s">
        <v>4730</v>
      </c>
      <c r="I72" s="82" t="s">
        <v>4731</v>
      </c>
      <c r="J72" s="82" t="s">
        <v>4732</v>
      </c>
      <c r="K72" s="82" t="s">
        <v>4733</v>
      </c>
      <c r="L72" s="82" t="s">
        <v>4734</v>
      </c>
    </row>
    <row r="73" ht="15" spans="1:12">
      <c r="A73" s="80" t="s">
        <v>1415</v>
      </c>
      <c r="B73" s="81"/>
      <c r="C73" s="82" t="s">
        <v>4735</v>
      </c>
      <c r="D73" s="82" t="s">
        <v>4736</v>
      </c>
      <c r="E73" s="82" t="s">
        <v>4737</v>
      </c>
      <c r="F73" s="82" t="s">
        <v>4738</v>
      </c>
      <c r="G73" s="82" t="s">
        <v>4739</v>
      </c>
      <c r="H73" s="82" t="s">
        <v>4740</v>
      </c>
      <c r="I73" s="82" t="s">
        <v>4741</v>
      </c>
      <c r="J73" s="82" t="s">
        <v>4742</v>
      </c>
      <c r="K73" s="82" t="s">
        <v>4743</v>
      </c>
      <c r="L73" s="82" t="s">
        <v>4744</v>
      </c>
    </row>
    <row r="74" spans="1:12">
      <c r="A74" s="73"/>
      <c r="B74" s="73"/>
      <c r="C74" s="73"/>
      <c r="D74" s="73"/>
      <c r="E74" s="73"/>
      <c r="F74" s="73"/>
      <c r="G74" s="73"/>
      <c r="H74" s="73"/>
      <c r="I74" s="73"/>
      <c r="J74" s="73"/>
      <c r="K74" s="73"/>
      <c r="L74" s="73"/>
    </row>
    <row r="75" ht="21.75" spans="1:12">
      <c r="A75" s="71" t="s">
        <v>4745</v>
      </c>
      <c r="B75" s="71"/>
      <c r="C75" s="71"/>
      <c r="D75" s="71"/>
      <c r="E75" s="71"/>
      <c r="F75" s="71"/>
      <c r="G75" s="71"/>
      <c r="H75" s="71"/>
      <c r="I75" s="71"/>
      <c r="J75" s="71"/>
      <c r="K75" s="71"/>
      <c r="L75" s="71"/>
    </row>
    <row r="76" ht="18.75" spans="1:12">
      <c r="A76" s="79" t="s">
        <v>4746</v>
      </c>
      <c r="B76" s="79" t="s">
        <v>4747</v>
      </c>
      <c r="C76" s="79" t="s">
        <v>1346</v>
      </c>
      <c r="D76" s="79" t="s">
        <v>1347</v>
      </c>
      <c r="E76" s="79" t="s">
        <v>1348</v>
      </c>
      <c r="F76" s="79" t="s">
        <v>1349</v>
      </c>
      <c r="G76" s="79" t="s">
        <v>1350</v>
      </c>
      <c r="H76" s="79" t="s">
        <v>1351</v>
      </c>
      <c r="I76" s="79" t="s">
        <v>1352</v>
      </c>
      <c r="J76" s="79" t="s">
        <v>1353</v>
      </c>
      <c r="K76" s="79" t="s">
        <v>1354</v>
      </c>
      <c r="L76" s="79" t="s">
        <v>1355</v>
      </c>
    </row>
    <row r="77" ht="15" spans="1:12">
      <c r="A77" s="80" t="s">
        <v>4748</v>
      </c>
      <c r="B77" s="84" t="s">
        <v>4749</v>
      </c>
      <c r="C77" s="82" t="s">
        <v>4750</v>
      </c>
      <c r="D77" s="82" t="s">
        <v>4751</v>
      </c>
      <c r="E77" s="82" t="s">
        <v>4752</v>
      </c>
      <c r="F77" s="82" t="s">
        <v>4753</v>
      </c>
      <c r="G77" s="82" t="s">
        <v>4754</v>
      </c>
      <c r="H77" s="82" t="s">
        <v>4755</v>
      </c>
      <c r="I77" s="82" t="s">
        <v>4756</v>
      </c>
      <c r="J77" s="82" t="s">
        <v>4757</v>
      </c>
      <c r="K77" s="82" t="s">
        <v>4758</v>
      </c>
      <c r="L77" s="82" t="s">
        <v>4759</v>
      </c>
    </row>
    <row r="78" ht="15" spans="1:12">
      <c r="A78" s="80" t="s">
        <v>4760</v>
      </c>
      <c r="B78" s="84" t="s">
        <v>4761</v>
      </c>
      <c r="C78" s="82" t="s">
        <v>4762</v>
      </c>
      <c r="D78" s="82" t="s">
        <v>4763</v>
      </c>
      <c r="E78" s="82" t="s">
        <v>4764</v>
      </c>
      <c r="F78" s="82" t="s">
        <v>4765</v>
      </c>
      <c r="G78" s="82" t="s">
        <v>4766</v>
      </c>
      <c r="H78" s="82" t="s">
        <v>4767</v>
      </c>
      <c r="I78" s="82" t="s">
        <v>4768</v>
      </c>
      <c r="J78" s="82" t="s">
        <v>4769</v>
      </c>
      <c r="K78" s="82" t="s">
        <v>4770</v>
      </c>
      <c r="L78" s="82" t="s">
        <v>4771</v>
      </c>
    </row>
    <row r="79" ht="15" spans="1:12">
      <c r="A79" s="80" t="s">
        <v>4772</v>
      </c>
      <c r="B79" s="84" t="s">
        <v>4773</v>
      </c>
      <c r="C79" s="82" t="s">
        <v>4774</v>
      </c>
      <c r="D79" s="82" t="s">
        <v>4775</v>
      </c>
      <c r="E79" s="82" t="s">
        <v>4776</v>
      </c>
      <c r="F79" s="82" t="s">
        <v>4777</v>
      </c>
      <c r="G79" s="82" t="s">
        <v>4778</v>
      </c>
      <c r="H79" s="82" t="s">
        <v>4779</v>
      </c>
      <c r="I79" s="82" t="s">
        <v>4780</v>
      </c>
      <c r="J79" s="82" t="s">
        <v>4781</v>
      </c>
      <c r="K79" s="82" t="s">
        <v>4782</v>
      </c>
      <c r="L79" s="82" t="s">
        <v>4783</v>
      </c>
    </row>
    <row r="81" spans="1:1">
      <c r="A81" t="s">
        <v>4784</v>
      </c>
    </row>
    <row r="82" spans="1:1">
      <c r="A82" t="s">
        <v>4785</v>
      </c>
    </row>
    <row r="83" spans="1:1">
      <c r="A83" t="s">
        <v>4786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4787</v>
      </c>
      <c r="B1" s="68"/>
      <c r="C1" s="68"/>
      <c r="D1" s="68"/>
      <c r="E1" s="68"/>
      <c r="F1" s="68"/>
      <c r="G1" s="68"/>
      <c r="H1" s="68"/>
      <c r="I1" s="68"/>
      <c r="J1" s="68"/>
      <c r="K1" s="68"/>
    </row>
    <row r="2" s="67" customFormat="1" ht="30" customHeight="1" spans="1:11">
      <c r="A2" s="69" t="s">
        <v>4788</v>
      </c>
      <c r="B2" s="69"/>
      <c r="C2" s="69"/>
      <c r="D2" s="69"/>
      <c r="E2" s="69"/>
      <c r="F2" s="69"/>
      <c r="G2" s="69"/>
      <c r="H2" s="69"/>
      <c r="I2" s="69"/>
      <c r="J2" s="69"/>
      <c r="K2" s="69"/>
    </row>
    <row r="3" s="67" customFormat="1" ht="35" customHeight="1" spans="1:11">
      <c r="A3" s="70" t="s">
        <v>4789</v>
      </c>
      <c r="B3" s="70"/>
      <c r="C3" s="70"/>
      <c r="D3" s="70"/>
      <c r="E3" s="70"/>
      <c r="F3" s="70"/>
      <c r="G3" s="70"/>
      <c r="H3" s="70"/>
      <c r="I3" s="70"/>
      <c r="J3" s="70"/>
      <c r="K3" s="70"/>
    </row>
    <row r="4" s="67" customFormat="1" ht="21.75" spans="1:11">
      <c r="A4" s="71" t="s">
        <v>1427</v>
      </c>
      <c r="B4" s="72" t="s">
        <v>819</v>
      </c>
      <c r="C4" s="73"/>
      <c r="D4" s="71" t="s">
        <v>1427</v>
      </c>
      <c r="E4" s="72" t="s">
        <v>819</v>
      </c>
      <c r="F4" s="73"/>
      <c r="G4" s="71" t="s">
        <v>1427</v>
      </c>
      <c r="H4" s="72" t="s">
        <v>819</v>
      </c>
      <c r="I4" s="73"/>
      <c r="J4" s="71" t="s">
        <v>1427</v>
      </c>
      <c r="K4" s="72" t="s">
        <v>819</v>
      </c>
    </row>
    <row r="5" s="67" customFormat="1" ht="15.75" spans="1:11">
      <c r="A5" s="74" t="s">
        <v>1428</v>
      </c>
      <c r="B5" s="75" t="s">
        <v>1429</v>
      </c>
      <c r="C5" s="74"/>
      <c r="D5" s="74" t="s">
        <v>1430</v>
      </c>
      <c r="E5" s="75" t="s">
        <v>1429</v>
      </c>
      <c r="F5" s="74"/>
      <c r="G5" s="74" t="s">
        <v>1431</v>
      </c>
      <c r="H5" s="75" t="s">
        <v>1429</v>
      </c>
      <c r="I5" s="74"/>
      <c r="J5" s="74" t="s">
        <v>1437</v>
      </c>
      <c r="K5" s="75" t="s">
        <v>1429</v>
      </c>
    </row>
    <row r="6" s="67" customFormat="1" ht="15" spans="1:11">
      <c r="A6" s="76" t="s">
        <v>1434</v>
      </c>
      <c r="B6" s="77" t="s">
        <v>1429</v>
      </c>
      <c r="C6" s="76"/>
      <c r="D6" s="76" t="s">
        <v>1435</v>
      </c>
      <c r="E6" s="77" t="s">
        <v>1429</v>
      </c>
      <c r="F6" s="76"/>
      <c r="G6" s="76" t="s">
        <v>1436</v>
      </c>
      <c r="H6" s="77" t="s">
        <v>1433</v>
      </c>
      <c r="I6" s="76"/>
      <c r="J6" s="76" t="s">
        <v>1441</v>
      </c>
      <c r="K6" s="77" t="s">
        <v>1429</v>
      </c>
    </row>
    <row r="7" s="67" customFormat="1" ht="15" spans="1:11">
      <c r="A7" s="74" t="s">
        <v>1438</v>
      </c>
      <c r="B7" s="75" t="s">
        <v>1429</v>
      </c>
      <c r="C7" s="74"/>
      <c r="D7" s="74" t="s">
        <v>1439</v>
      </c>
      <c r="E7" s="75" t="s">
        <v>1429</v>
      </c>
      <c r="F7" s="74"/>
      <c r="G7" s="74" t="s">
        <v>1440</v>
      </c>
      <c r="H7" s="75" t="s">
        <v>1433</v>
      </c>
      <c r="I7" s="74"/>
      <c r="J7" s="74" t="s">
        <v>1446</v>
      </c>
      <c r="K7" s="75" t="s">
        <v>1429</v>
      </c>
    </row>
    <row r="8" s="67" customFormat="1" ht="15" spans="1:11">
      <c r="A8" s="76" t="s">
        <v>1442</v>
      </c>
      <c r="B8" s="77" t="s">
        <v>1429</v>
      </c>
      <c r="C8" s="76"/>
      <c r="D8" s="76" t="s">
        <v>1444</v>
      </c>
      <c r="E8" s="77" t="s">
        <v>1429</v>
      </c>
      <c r="F8" s="76"/>
      <c r="G8" s="76" t="s">
        <v>1445</v>
      </c>
      <c r="H8" s="77" t="s">
        <v>1433</v>
      </c>
      <c r="I8" s="76"/>
      <c r="J8" s="76" t="s">
        <v>1451</v>
      </c>
      <c r="K8" s="77" t="s">
        <v>1429</v>
      </c>
    </row>
    <row r="9" s="67" customFormat="1" ht="15" spans="1:11">
      <c r="A9" s="74" t="s">
        <v>1447</v>
      </c>
      <c r="B9" s="75" t="s">
        <v>1433</v>
      </c>
      <c r="C9" s="74"/>
      <c r="D9" s="74" t="s">
        <v>1448</v>
      </c>
      <c r="E9" s="75" t="s">
        <v>1429</v>
      </c>
      <c r="F9" s="74"/>
      <c r="G9" s="74" t="s">
        <v>1449</v>
      </c>
      <c r="H9" s="75" t="s">
        <v>1450</v>
      </c>
      <c r="I9" s="74"/>
      <c r="J9" s="74" t="s">
        <v>1455</v>
      </c>
      <c r="K9" s="75" t="s">
        <v>1429</v>
      </c>
    </row>
    <row r="10" s="67" customFormat="1" ht="15" spans="1:11">
      <c r="A10" s="76" t="s">
        <v>1452</v>
      </c>
      <c r="B10" s="77" t="s">
        <v>1429</v>
      </c>
      <c r="C10" s="76"/>
      <c r="D10" s="76" t="s">
        <v>1453</v>
      </c>
      <c r="E10" s="77" t="s">
        <v>1433</v>
      </c>
      <c r="F10" s="76"/>
      <c r="G10" s="76" t="s">
        <v>1454</v>
      </c>
      <c r="H10" s="77" t="s">
        <v>1429</v>
      </c>
      <c r="I10" s="76"/>
      <c r="J10" s="76" t="s">
        <v>1459</v>
      </c>
      <c r="K10" s="77" t="s">
        <v>1429</v>
      </c>
    </row>
    <row r="11" s="67" customFormat="1" ht="15" spans="1:11">
      <c r="A11" s="74" t="s">
        <v>1456</v>
      </c>
      <c r="B11" s="75" t="s">
        <v>1429</v>
      </c>
      <c r="C11" s="74"/>
      <c r="D11" s="74" t="s">
        <v>1457</v>
      </c>
      <c r="E11" s="75" t="s">
        <v>1429</v>
      </c>
      <c r="F11" s="74"/>
      <c r="G11" s="74" t="s">
        <v>1458</v>
      </c>
      <c r="H11" s="75" t="s">
        <v>1429</v>
      </c>
      <c r="I11" s="74"/>
      <c r="J11" s="74" t="s">
        <v>1464</v>
      </c>
      <c r="K11" s="75" t="s">
        <v>1463</v>
      </c>
    </row>
    <row r="12" s="67" customFormat="1" ht="15" spans="1:11">
      <c r="A12" s="76" t="s">
        <v>1460</v>
      </c>
      <c r="B12" s="77" t="s">
        <v>1429</v>
      </c>
      <c r="C12" s="76"/>
      <c r="D12" s="76" t="s">
        <v>1461</v>
      </c>
      <c r="E12" s="77" t="s">
        <v>1429</v>
      </c>
      <c r="F12" s="76"/>
      <c r="G12" s="76" t="s">
        <v>1462</v>
      </c>
      <c r="H12" s="77" t="s">
        <v>1463</v>
      </c>
      <c r="I12" s="76"/>
      <c r="J12" s="76" t="s">
        <v>1468</v>
      </c>
      <c r="K12" s="77" t="s">
        <v>1433</v>
      </c>
    </row>
    <row r="13" s="67" customFormat="1" ht="15" spans="1:11">
      <c r="A13" s="74" t="s">
        <v>1465</v>
      </c>
      <c r="B13" s="75" t="s">
        <v>1429</v>
      </c>
      <c r="C13" s="74"/>
      <c r="D13" s="74" t="s">
        <v>1466</v>
      </c>
      <c r="E13" s="75" t="s">
        <v>1429</v>
      </c>
      <c r="F13" s="74"/>
      <c r="G13" s="74" t="s">
        <v>1467</v>
      </c>
      <c r="H13" s="75" t="s">
        <v>1443</v>
      </c>
      <c r="I13" s="74"/>
      <c r="J13" s="74" t="s">
        <v>1472</v>
      </c>
      <c r="K13" s="75" t="s">
        <v>1433</v>
      </c>
    </row>
    <row r="14" s="67" customFormat="1" ht="15" spans="1:11">
      <c r="A14" s="76" t="s">
        <v>1469</v>
      </c>
      <c r="B14" s="77" t="s">
        <v>1429</v>
      </c>
      <c r="C14" s="76"/>
      <c r="D14" s="76" t="s">
        <v>1470</v>
      </c>
      <c r="E14" s="77" t="s">
        <v>1429</v>
      </c>
      <c r="F14" s="76"/>
      <c r="G14" s="76" t="s">
        <v>1471</v>
      </c>
      <c r="H14" s="77" t="s">
        <v>1429</v>
      </c>
      <c r="I14" s="76"/>
      <c r="J14" s="76" t="s">
        <v>1476</v>
      </c>
      <c r="K14" s="77" t="s">
        <v>1429</v>
      </c>
    </row>
    <row r="15" s="67" customFormat="1" ht="15" spans="1:11">
      <c r="A15" s="74" t="s">
        <v>1473</v>
      </c>
      <c r="B15" s="75" t="s">
        <v>1429</v>
      </c>
      <c r="C15" s="74"/>
      <c r="D15" s="74" t="s">
        <v>1474</v>
      </c>
      <c r="E15" s="75" t="s">
        <v>1443</v>
      </c>
      <c r="F15" s="74"/>
      <c r="G15" s="74" t="s">
        <v>1475</v>
      </c>
      <c r="H15" s="75" t="s">
        <v>1433</v>
      </c>
      <c r="I15" s="74"/>
      <c r="J15" s="74" t="s">
        <v>1481</v>
      </c>
      <c r="K15" s="75" t="s">
        <v>1429</v>
      </c>
    </row>
    <row r="16" s="67" customFormat="1" ht="15" spans="1:11">
      <c r="A16" s="76" t="s">
        <v>1477</v>
      </c>
      <c r="B16" s="77" t="s">
        <v>1478</v>
      </c>
      <c r="C16" s="76"/>
      <c r="D16" s="76" t="s">
        <v>1479</v>
      </c>
      <c r="E16" s="77" t="s">
        <v>1433</v>
      </c>
      <c r="F16" s="76"/>
      <c r="G16" s="76" t="s">
        <v>1480</v>
      </c>
      <c r="H16" s="77" t="s">
        <v>1429</v>
      </c>
      <c r="I16" s="76"/>
      <c r="J16" s="76" t="s">
        <v>1485</v>
      </c>
      <c r="K16" s="77" t="s">
        <v>1429</v>
      </c>
    </row>
    <row r="17" s="67" customFormat="1" ht="15" spans="1:11">
      <c r="A17" s="74" t="s">
        <v>1482</v>
      </c>
      <c r="B17" s="75" t="s">
        <v>1433</v>
      </c>
      <c r="C17" s="74"/>
      <c r="D17" s="74" t="s">
        <v>1483</v>
      </c>
      <c r="E17" s="75" t="s">
        <v>1433</v>
      </c>
      <c r="F17" s="74"/>
      <c r="G17" s="74" t="s">
        <v>1484</v>
      </c>
      <c r="H17" s="75" t="s">
        <v>1429</v>
      </c>
      <c r="I17" s="74"/>
      <c r="J17" s="74" t="s">
        <v>1489</v>
      </c>
      <c r="K17" s="75" t="s">
        <v>1429</v>
      </c>
    </row>
    <row r="18" s="67" customFormat="1" ht="15" spans="1:11">
      <c r="A18" s="76" t="s">
        <v>1486</v>
      </c>
      <c r="B18" s="77" t="s">
        <v>1429</v>
      </c>
      <c r="C18" s="76"/>
      <c r="D18" s="76" t="s">
        <v>1487</v>
      </c>
      <c r="E18" s="77" t="s">
        <v>1429</v>
      </c>
      <c r="F18" s="76"/>
      <c r="G18" s="76" t="s">
        <v>1488</v>
      </c>
      <c r="H18" s="77" t="s">
        <v>1429</v>
      </c>
      <c r="I18" s="76"/>
      <c r="J18" s="76" t="s">
        <v>1493</v>
      </c>
      <c r="K18" s="77" t="s">
        <v>1429</v>
      </c>
    </row>
    <row r="19" s="67" customFormat="1" ht="15" spans="1:11">
      <c r="A19" s="74" t="s">
        <v>1490</v>
      </c>
      <c r="B19" s="75" t="s">
        <v>1429</v>
      </c>
      <c r="C19" s="74"/>
      <c r="D19" s="74" t="s">
        <v>1491</v>
      </c>
      <c r="E19" s="75" t="s">
        <v>1429</v>
      </c>
      <c r="F19" s="74"/>
      <c r="G19" s="74" t="s">
        <v>1492</v>
      </c>
      <c r="H19" s="75" t="s">
        <v>1429</v>
      </c>
      <c r="I19" s="74"/>
      <c r="J19" s="74" t="s">
        <v>1497</v>
      </c>
      <c r="K19" s="75" t="s">
        <v>1433</v>
      </c>
    </row>
    <row r="20" s="67" customFormat="1" ht="15" spans="1:11">
      <c r="A20" s="76" t="s">
        <v>1494</v>
      </c>
      <c r="B20" s="77" t="s">
        <v>1429</v>
      </c>
      <c r="C20" s="76"/>
      <c r="D20" s="76" t="s">
        <v>1495</v>
      </c>
      <c r="E20" s="77" t="s">
        <v>1429</v>
      </c>
      <c r="F20" s="76"/>
      <c r="G20" s="76" t="s">
        <v>1496</v>
      </c>
      <c r="H20" s="77" t="s">
        <v>1429</v>
      </c>
      <c r="I20" s="76"/>
      <c r="J20" s="76" t="s">
        <v>1501</v>
      </c>
      <c r="K20" s="77" t="s">
        <v>1443</v>
      </c>
    </row>
    <row r="21" s="67" customFormat="1" ht="15" spans="1:11">
      <c r="A21" s="74" t="s">
        <v>1498</v>
      </c>
      <c r="B21" s="75" t="s">
        <v>1443</v>
      </c>
      <c r="C21" s="74"/>
      <c r="D21" s="74" t="s">
        <v>1499</v>
      </c>
      <c r="E21" s="75" t="s">
        <v>1429</v>
      </c>
      <c r="F21" s="74"/>
      <c r="G21" s="74" t="s">
        <v>1500</v>
      </c>
      <c r="H21" s="75" t="s">
        <v>1429</v>
      </c>
      <c r="I21" s="74"/>
      <c r="J21" s="74" t="s">
        <v>1506</v>
      </c>
      <c r="K21" s="75" t="s">
        <v>1429</v>
      </c>
    </row>
    <row r="22" s="67" customFormat="1" ht="15" spans="1:11">
      <c r="A22" s="76" t="s">
        <v>1502</v>
      </c>
      <c r="B22" s="77" t="s">
        <v>1429</v>
      </c>
      <c r="C22" s="76"/>
      <c r="D22" s="76" t="s">
        <v>1503</v>
      </c>
      <c r="E22" s="77" t="s">
        <v>1433</v>
      </c>
      <c r="F22" s="76"/>
      <c r="G22" s="76" t="s">
        <v>1504</v>
      </c>
      <c r="H22" s="77" t="s">
        <v>1505</v>
      </c>
      <c r="I22" s="76"/>
      <c r="J22" s="76" t="s">
        <v>1510</v>
      </c>
      <c r="K22" s="77" t="s">
        <v>1429</v>
      </c>
    </row>
    <row r="23" s="67" customFormat="1" ht="15" spans="1:11">
      <c r="A23" s="74" t="s">
        <v>1507</v>
      </c>
      <c r="B23" s="75" t="s">
        <v>1429</v>
      </c>
      <c r="C23" s="74"/>
      <c r="D23" s="74" t="s">
        <v>1508</v>
      </c>
      <c r="E23" s="75" t="s">
        <v>1429</v>
      </c>
      <c r="F23" s="74"/>
      <c r="G23" s="74" t="s">
        <v>1509</v>
      </c>
      <c r="H23" s="75" t="s">
        <v>1443</v>
      </c>
      <c r="I23" s="74"/>
      <c r="J23" s="74" t="s">
        <v>1514</v>
      </c>
      <c r="K23" s="75" t="s">
        <v>1429</v>
      </c>
    </row>
    <row r="24" s="67" customFormat="1" ht="15" spans="1:11">
      <c r="A24" s="76" t="s">
        <v>1511</v>
      </c>
      <c r="B24" s="77" t="s">
        <v>1433</v>
      </c>
      <c r="C24" s="76"/>
      <c r="D24" s="76" t="s">
        <v>1512</v>
      </c>
      <c r="E24" s="77" t="s">
        <v>1433</v>
      </c>
      <c r="F24" s="76"/>
      <c r="G24" s="76" t="s">
        <v>1513</v>
      </c>
      <c r="H24" s="77" t="s">
        <v>1429</v>
      </c>
      <c r="I24" s="76"/>
      <c r="J24" s="76" t="s">
        <v>1518</v>
      </c>
      <c r="K24" s="77" t="s">
        <v>1429</v>
      </c>
    </row>
    <row r="25" s="67" customFormat="1" ht="15" spans="1:11">
      <c r="A25" s="74" t="s">
        <v>1515</v>
      </c>
      <c r="B25" s="75" t="s">
        <v>1429</v>
      </c>
      <c r="C25" s="74"/>
      <c r="D25" s="74" t="s">
        <v>1516</v>
      </c>
      <c r="E25" s="75" t="s">
        <v>1433</v>
      </c>
      <c r="F25" s="74"/>
      <c r="G25" s="74" t="s">
        <v>1517</v>
      </c>
      <c r="H25" s="75" t="s">
        <v>1433</v>
      </c>
      <c r="I25" s="74"/>
      <c r="J25" s="74" t="s">
        <v>1522</v>
      </c>
      <c r="K25" s="75" t="s">
        <v>1429</v>
      </c>
    </row>
    <row r="26" s="67" customFormat="1" ht="15" spans="1:11">
      <c r="A26" s="76" t="s">
        <v>1519</v>
      </c>
      <c r="B26" s="77" t="s">
        <v>1429</v>
      </c>
      <c r="C26" s="76"/>
      <c r="D26" s="76" t="s">
        <v>1520</v>
      </c>
      <c r="E26" s="77" t="s">
        <v>1429</v>
      </c>
      <c r="F26" s="76"/>
      <c r="G26" s="76" t="s">
        <v>1521</v>
      </c>
      <c r="H26" s="77" t="s">
        <v>1443</v>
      </c>
      <c r="I26" s="76"/>
      <c r="J26" s="76" t="s">
        <v>1526</v>
      </c>
      <c r="K26" s="77" t="s">
        <v>1429</v>
      </c>
    </row>
    <row r="27" s="67" customFormat="1" ht="15" spans="1:11">
      <c r="A27" s="74" t="s">
        <v>1523</v>
      </c>
      <c r="B27" s="75" t="s">
        <v>1429</v>
      </c>
      <c r="C27" s="74"/>
      <c r="D27" s="74" t="s">
        <v>1524</v>
      </c>
      <c r="E27" s="75" t="s">
        <v>1429</v>
      </c>
      <c r="F27" s="74"/>
      <c r="G27" s="74" t="s">
        <v>1525</v>
      </c>
      <c r="H27" s="75" t="s">
        <v>1429</v>
      </c>
      <c r="I27" s="74"/>
      <c r="J27" s="74" t="s">
        <v>1530</v>
      </c>
      <c r="K27" s="75" t="s">
        <v>1429</v>
      </c>
    </row>
    <row r="28" s="67" customFormat="1" ht="15" spans="1:11">
      <c r="A28" s="76" t="s">
        <v>1527</v>
      </c>
      <c r="B28" s="77" t="s">
        <v>1443</v>
      </c>
      <c r="C28" s="76"/>
      <c r="D28" s="76" t="s">
        <v>1528</v>
      </c>
      <c r="E28" s="77" t="s">
        <v>1429</v>
      </c>
      <c r="F28" s="76"/>
      <c r="G28" s="76" t="s">
        <v>1529</v>
      </c>
      <c r="H28" s="77" t="s">
        <v>1429</v>
      </c>
      <c r="I28" s="76"/>
      <c r="J28" s="76" t="s">
        <v>1534</v>
      </c>
      <c r="K28" s="77" t="s">
        <v>1429</v>
      </c>
    </row>
    <row r="29" s="67" customFormat="1" ht="15" spans="1:11">
      <c r="A29" s="74" t="s">
        <v>1531</v>
      </c>
      <c r="B29" s="75" t="s">
        <v>1429</v>
      </c>
      <c r="C29" s="74"/>
      <c r="D29" s="74" t="s">
        <v>1532</v>
      </c>
      <c r="E29" s="75" t="s">
        <v>1429</v>
      </c>
      <c r="F29" s="74"/>
      <c r="G29" s="74" t="s">
        <v>1533</v>
      </c>
      <c r="H29" s="75" t="s">
        <v>1429</v>
      </c>
      <c r="I29" s="74"/>
      <c r="J29" s="74" t="s">
        <v>1538</v>
      </c>
      <c r="K29" s="75" t="s">
        <v>1433</v>
      </c>
    </row>
    <row r="30" s="67" customFormat="1" ht="15" spans="1:11">
      <c r="A30" s="76" t="s">
        <v>1535</v>
      </c>
      <c r="B30" s="77" t="s">
        <v>1429</v>
      </c>
      <c r="C30" s="76"/>
      <c r="D30" s="76" t="s">
        <v>1536</v>
      </c>
      <c r="E30" s="77" t="s">
        <v>1429</v>
      </c>
      <c r="F30" s="76"/>
      <c r="G30" s="76" t="s">
        <v>1537</v>
      </c>
      <c r="H30" s="77" t="s">
        <v>1429</v>
      </c>
      <c r="I30" s="76"/>
      <c r="J30" s="76" t="s">
        <v>1542</v>
      </c>
      <c r="K30" s="77" t="s">
        <v>1433</v>
      </c>
    </row>
    <row r="31" s="67" customFormat="1" ht="15" spans="1:11">
      <c r="A31" s="74" t="s">
        <v>1539</v>
      </c>
      <c r="B31" s="75" t="s">
        <v>1429</v>
      </c>
      <c r="C31" s="74"/>
      <c r="D31" s="74" t="s">
        <v>1540</v>
      </c>
      <c r="E31" s="75" t="s">
        <v>1433</v>
      </c>
      <c r="F31" s="74"/>
      <c r="G31" s="74" t="s">
        <v>1541</v>
      </c>
      <c r="H31" s="75" t="s">
        <v>1463</v>
      </c>
      <c r="I31" s="74"/>
      <c r="J31" s="74" t="s">
        <v>1546</v>
      </c>
      <c r="K31" s="75" t="s">
        <v>1429</v>
      </c>
    </row>
    <row r="32" s="67" customFormat="1" ht="15" spans="1:11">
      <c r="A32" s="76" t="s">
        <v>1543</v>
      </c>
      <c r="B32" s="77" t="s">
        <v>1429</v>
      </c>
      <c r="C32" s="76"/>
      <c r="D32" s="76" t="s">
        <v>1544</v>
      </c>
      <c r="E32" s="77" t="s">
        <v>1429</v>
      </c>
      <c r="F32" s="76"/>
      <c r="G32" s="76" t="s">
        <v>1545</v>
      </c>
      <c r="H32" s="77" t="s">
        <v>1429</v>
      </c>
      <c r="I32" s="76"/>
      <c r="J32" s="76" t="s">
        <v>1550</v>
      </c>
      <c r="K32" s="77" t="s">
        <v>1429</v>
      </c>
    </row>
    <row r="33" s="67" customFormat="1" ht="15" spans="1:11">
      <c r="A33" s="74" t="s">
        <v>1547</v>
      </c>
      <c r="B33" s="75" t="s">
        <v>1429</v>
      </c>
      <c r="C33" s="74"/>
      <c r="D33" s="74" t="s">
        <v>1548</v>
      </c>
      <c r="E33" s="75" t="s">
        <v>1429</v>
      </c>
      <c r="F33" s="74"/>
      <c r="G33" s="74" t="s">
        <v>1549</v>
      </c>
      <c r="H33" s="75" t="s">
        <v>1429</v>
      </c>
      <c r="I33" s="74"/>
      <c r="J33" s="74" t="s">
        <v>1554</v>
      </c>
      <c r="K33" s="75" t="s">
        <v>1555</v>
      </c>
    </row>
    <row r="34" s="67" customFormat="1" ht="15" spans="1:11">
      <c r="A34" s="76" t="s">
        <v>1551</v>
      </c>
      <c r="B34" s="77" t="s">
        <v>1463</v>
      </c>
      <c r="C34" s="76"/>
      <c r="D34" s="76" t="s">
        <v>1552</v>
      </c>
      <c r="E34" s="77" t="s">
        <v>1429</v>
      </c>
      <c r="F34" s="76"/>
      <c r="G34" s="76" t="s">
        <v>1553</v>
      </c>
      <c r="H34" s="77" t="s">
        <v>1443</v>
      </c>
      <c r="I34" s="76"/>
      <c r="J34" s="76" t="s">
        <v>1559</v>
      </c>
      <c r="K34" s="77" t="s">
        <v>1429</v>
      </c>
    </row>
    <row r="35" s="67" customFormat="1" ht="15" spans="1:11">
      <c r="A35" s="74" t="s">
        <v>1556</v>
      </c>
      <c r="B35" s="75" t="s">
        <v>1433</v>
      </c>
      <c r="C35" s="74"/>
      <c r="D35" s="74" t="s">
        <v>1557</v>
      </c>
      <c r="E35" s="75" t="s">
        <v>1429</v>
      </c>
      <c r="F35" s="74"/>
      <c r="G35" s="74" t="s">
        <v>1558</v>
      </c>
      <c r="H35" s="75" t="s">
        <v>1433</v>
      </c>
      <c r="I35" s="74"/>
      <c r="J35" s="74" t="s">
        <v>1563</v>
      </c>
      <c r="K35" s="75" t="s">
        <v>1429</v>
      </c>
    </row>
    <row r="36" s="67" customFormat="1" ht="15" spans="1:11">
      <c r="A36" s="76" t="s">
        <v>1560</v>
      </c>
      <c r="B36" s="77" t="s">
        <v>1429</v>
      </c>
      <c r="C36" s="76"/>
      <c r="D36" s="76" t="s">
        <v>1561</v>
      </c>
      <c r="E36" s="77" t="s">
        <v>1429</v>
      </c>
      <c r="F36" s="76"/>
      <c r="G36" s="76" t="s">
        <v>1562</v>
      </c>
      <c r="H36" s="77" t="s">
        <v>1429</v>
      </c>
      <c r="I36" s="76"/>
      <c r="J36" s="76" t="s">
        <v>1567</v>
      </c>
      <c r="K36" s="77" t="s">
        <v>1463</v>
      </c>
    </row>
    <row r="37" s="67" customFormat="1" ht="15" spans="1:11">
      <c r="A37" s="74" t="s">
        <v>1564</v>
      </c>
      <c r="B37" s="75" t="s">
        <v>1429</v>
      </c>
      <c r="C37" s="74"/>
      <c r="D37" s="74" t="s">
        <v>1565</v>
      </c>
      <c r="E37" s="75" t="s">
        <v>1429</v>
      </c>
      <c r="F37" s="74"/>
      <c r="G37" s="74" t="s">
        <v>1566</v>
      </c>
      <c r="H37" s="75" t="s">
        <v>1429</v>
      </c>
      <c r="I37" s="74"/>
      <c r="J37" s="74" t="s">
        <v>1571</v>
      </c>
      <c r="K37" s="75" t="s">
        <v>1443</v>
      </c>
    </row>
    <row r="38" s="67" customFormat="1" ht="15" spans="1:11">
      <c r="A38" s="76" t="s">
        <v>1568</v>
      </c>
      <c r="B38" s="77" t="s">
        <v>1463</v>
      </c>
      <c r="C38" s="76"/>
      <c r="D38" s="76" t="s">
        <v>1569</v>
      </c>
      <c r="E38" s="77" t="s">
        <v>1433</v>
      </c>
      <c r="F38" s="76"/>
      <c r="G38" s="76" t="s">
        <v>1570</v>
      </c>
      <c r="H38" s="77" t="s">
        <v>1478</v>
      </c>
      <c r="I38" s="76"/>
      <c r="J38" s="76" t="s">
        <v>1575</v>
      </c>
      <c r="K38" s="77" t="s">
        <v>1429</v>
      </c>
    </row>
    <row r="39" s="67" customFormat="1" ht="15" spans="1:11">
      <c r="A39" s="74" t="s">
        <v>1572</v>
      </c>
      <c r="B39" s="75" t="s">
        <v>1429</v>
      </c>
      <c r="C39" s="74"/>
      <c r="D39" s="74" t="s">
        <v>1573</v>
      </c>
      <c r="E39" s="75" t="s">
        <v>1429</v>
      </c>
      <c r="F39" s="74"/>
      <c r="G39" s="74" t="s">
        <v>1574</v>
      </c>
      <c r="H39" s="75" t="s">
        <v>1429</v>
      </c>
      <c r="I39" s="74"/>
      <c r="J39" s="74" t="s">
        <v>1579</v>
      </c>
      <c r="K39" s="75" t="s">
        <v>1429</v>
      </c>
    </row>
    <row r="40" s="67" customFormat="1" ht="15" spans="1:11">
      <c r="A40" s="76" t="s">
        <v>1576</v>
      </c>
      <c r="B40" s="77" t="s">
        <v>1505</v>
      </c>
      <c r="C40" s="76"/>
      <c r="D40" s="76" t="s">
        <v>1577</v>
      </c>
      <c r="E40" s="77" t="s">
        <v>1433</v>
      </c>
      <c r="F40" s="76"/>
      <c r="G40" s="76" t="s">
        <v>1578</v>
      </c>
      <c r="H40" s="77" t="s">
        <v>1429</v>
      </c>
      <c r="I40" s="76"/>
      <c r="J40" s="76" t="s">
        <v>1583</v>
      </c>
      <c r="K40" s="77" t="s">
        <v>1429</v>
      </c>
    </row>
    <row r="41" s="67" customFormat="1" ht="15" spans="1:11">
      <c r="A41" s="74" t="s">
        <v>1580</v>
      </c>
      <c r="B41" s="75" t="s">
        <v>1429</v>
      </c>
      <c r="C41" s="74"/>
      <c r="D41" s="74" t="s">
        <v>1581</v>
      </c>
      <c r="E41" s="75" t="s">
        <v>1463</v>
      </c>
      <c r="F41" s="74"/>
      <c r="G41" s="74" t="s">
        <v>1582</v>
      </c>
      <c r="H41" s="75" t="s">
        <v>1429</v>
      </c>
      <c r="I41" s="74"/>
      <c r="J41" s="74" t="s">
        <v>1587</v>
      </c>
      <c r="K41" s="75" t="s">
        <v>1429</v>
      </c>
    </row>
    <row r="42" s="67" customFormat="1" ht="15" spans="1:11">
      <c r="A42" s="76" t="s">
        <v>1584</v>
      </c>
      <c r="B42" s="77" t="s">
        <v>1429</v>
      </c>
      <c r="C42" s="76"/>
      <c r="D42" s="76" t="s">
        <v>1585</v>
      </c>
      <c r="E42" s="77" t="s">
        <v>1429</v>
      </c>
      <c r="F42" s="76"/>
      <c r="G42" s="76" t="s">
        <v>1586</v>
      </c>
      <c r="H42" s="77" t="s">
        <v>1429</v>
      </c>
      <c r="I42" s="76"/>
      <c r="J42" s="76" t="s">
        <v>1591</v>
      </c>
      <c r="K42" s="77" t="s">
        <v>1443</v>
      </c>
    </row>
    <row r="43" s="67" customFormat="1" ht="15" spans="1:11">
      <c r="A43" s="74" t="s">
        <v>1588</v>
      </c>
      <c r="B43" s="75" t="s">
        <v>1429</v>
      </c>
      <c r="C43" s="74"/>
      <c r="D43" s="74" t="s">
        <v>1589</v>
      </c>
      <c r="E43" s="75" t="s">
        <v>1429</v>
      </c>
      <c r="F43" s="74"/>
      <c r="G43" s="74" t="s">
        <v>1590</v>
      </c>
      <c r="H43" s="75" t="s">
        <v>1429</v>
      </c>
      <c r="I43" s="74"/>
      <c r="J43" s="74" t="s">
        <v>1595</v>
      </c>
      <c r="K43" s="75" t="s">
        <v>1429</v>
      </c>
    </row>
    <row r="44" s="67" customFormat="1" ht="15" spans="1:11">
      <c r="A44" s="76" t="s">
        <v>1592</v>
      </c>
      <c r="B44" s="77" t="s">
        <v>1429</v>
      </c>
      <c r="C44" s="76"/>
      <c r="D44" s="76" t="s">
        <v>1593</v>
      </c>
      <c r="E44" s="77" t="s">
        <v>1433</v>
      </c>
      <c r="F44" s="76"/>
      <c r="G44" s="76" t="s">
        <v>1594</v>
      </c>
      <c r="H44" s="77" t="s">
        <v>1433</v>
      </c>
      <c r="I44" s="76"/>
      <c r="J44" s="76" t="s">
        <v>1599</v>
      </c>
      <c r="K44" s="77" t="s">
        <v>1429</v>
      </c>
    </row>
    <row r="45" s="67" customFormat="1" ht="15" spans="1:11">
      <c r="A45" s="74" t="s">
        <v>1596</v>
      </c>
      <c r="B45" s="75" t="s">
        <v>1429</v>
      </c>
      <c r="C45" s="74"/>
      <c r="D45" s="74" t="s">
        <v>1597</v>
      </c>
      <c r="E45" s="75" t="s">
        <v>1443</v>
      </c>
      <c r="F45" s="74"/>
      <c r="G45" s="74" t="s">
        <v>1598</v>
      </c>
      <c r="H45" s="75" t="s">
        <v>1429</v>
      </c>
      <c r="I45" s="74"/>
      <c r="J45" s="74" t="s">
        <v>1603</v>
      </c>
      <c r="K45" s="75" t="s">
        <v>1429</v>
      </c>
    </row>
    <row r="46" s="67" customFormat="1" ht="15" spans="1:11">
      <c r="A46" s="76" t="s">
        <v>1600</v>
      </c>
      <c r="B46" s="77" t="s">
        <v>1429</v>
      </c>
      <c r="C46" s="76"/>
      <c r="D46" s="76" t="s">
        <v>1601</v>
      </c>
      <c r="E46" s="77" t="s">
        <v>1433</v>
      </c>
      <c r="F46" s="76"/>
      <c r="G46" s="76" t="s">
        <v>1602</v>
      </c>
      <c r="H46" s="77" t="s">
        <v>1443</v>
      </c>
      <c r="I46" s="76"/>
      <c r="J46" s="76" t="s">
        <v>4790</v>
      </c>
      <c r="K46" s="77" t="s">
        <v>1608</v>
      </c>
    </row>
    <row r="47" s="67" customFormat="1" ht="15" spans="1:11">
      <c r="A47" s="74" t="s">
        <v>1604</v>
      </c>
      <c r="B47" s="75" t="s">
        <v>1450</v>
      </c>
      <c r="C47" s="74"/>
      <c r="D47" s="74" t="s">
        <v>1605</v>
      </c>
      <c r="E47" s="75" t="s">
        <v>1429</v>
      </c>
      <c r="F47" s="74"/>
      <c r="G47" s="74" t="s">
        <v>1606</v>
      </c>
      <c r="H47" s="75" t="s">
        <v>1429</v>
      </c>
      <c r="I47" s="74"/>
      <c r="J47" s="74" t="s">
        <v>4791</v>
      </c>
      <c r="K47" s="75" t="s">
        <v>1505</v>
      </c>
    </row>
    <row r="48" s="67" customFormat="1" ht="15" spans="1:11">
      <c r="A48" s="76" t="s">
        <v>1609</v>
      </c>
      <c r="B48" s="77" t="s">
        <v>1555</v>
      </c>
      <c r="C48" s="76"/>
      <c r="D48" s="76" t="s">
        <v>1610</v>
      </c>
      <c r="E48" s="77" t="s">
        <v>1611</v>
      </c>
      <c r="F48" s="76"/>
      <c r="G48" s="76" t="s">
        <v>1612</v>
      </c>
      <c r="H48" s="77" t="s">
        <v>1429</v>
      </c>
      <c r="I48" s="76"/>
      <c r="J48" s="76" t="s">
        <v>1613</v>
      </c>
      <c r="K48" s="77" t="s">
        <v>1429</v>
      </c>
    </row>
    <row r="49" s="67" customFormat="1" ht="15" spans="1:11">
      <c r="A49" s="74" t="s">
        <v>1614</v>
      </c>
      <c r="B49" s="75" t="s">
        <v>1429</v>
      </c>
      <c r="C49" s="74"/>
      <c r="D49" s="74" t="s">
        <v>1615</v>
      </c>
      <c r="E49" s="75" t="s">
        <v>1433</v>
      </c>
      <c r="F49" s="74"/>
      <c r="G49" s="74" t="s">
        <v>1616</v>
      </c>
      <c r="H49" s="75" t="s">
        <v>1443</v>
      </c>
      <c r="I49" s="74"/>
      <c r="J49" s="74" t="s">
        <v>1617</v>
      </c>
      <c r="K49" s="75" t="s">
        <v>1429</v>
      </c>
    </row>
    <row r="50" s="67" customFormat="1" ht="15" spans="1:11">
      <c r="A50" s="76" t="s">
        <v>1618</v>
      </c>
      <c r="B50" s="77" t="s">
        <v>1429</v>
      </c>
      <c r="C50" s="76"/>
      <c r="D50" s="76" t="s">
        <v>1619</v>
      </c>
      <c r="E50" s="77" t="s">
        <v>1429</v>
      </c>
      <c r="F50" s="76"/>
      <c r="G50" s="76" t="s">
        <v>1620</v>
      </c>
      <c r="H50" s="77" t="s">
        <v>1429</v>
      </c>
      <c r="I50" s="76"/>
      <c r="J50" s="76" t="s">
        <v>1621</v>
      </c>
      <c r="K50" s="77" t="s">
        <v>1443</v>
      </c>
    </row>
    <row r="51" s="67" customFormat="1" ht="15" spans="1:11">
      <c r="A51" s="74" t="s">
        <v>1622</v>
      </c>
      <c r="B51" s="75" t="s">
        <v>1429</v>
      </c>
      <c r="C51" s="74"/>
      <c r="D51" s="74" t="s">
        <v>1623</v>
      </c>
      <c r="E51" s="75" t="s">
        <v>1429</v>
      </c>
      <c r="F51" s="74"/>
      <c r="G51" s="74" t="s">
        <v>1624</v>
      </c>
      <c r="H51" s="75" t="s">
        <v>1429</v>
      </c>
      <c r="I51" s="74"/>
      <c r="J51" s="74" t="s">
        <v>1625</v>
      </c>
      <c r="K51" s="75" t="s">
        <v>1433</v>
      </c>
    </row>
    <row r="52" s="67" customFormat="1" ht="15" spans="1:11">
      <c r="A52" s="76" t="s">
        <v>1626</v>
      </c>
      <c r="B52" s="77" t="s">
        <v>1429</v>
      </c>
      <c r="C52" s="76"/>
      <c r="D52" s="76" t="s">
        <v>1627</v>
      </c>
      <c r="E52" s="77" t="s">
        <v>1429</v>
      </c>
      <c r="F52" s="76"/>
      <c r="G52" s="76" t="s">
        <v>1628</v>
      </c>
      <c r="H52" s="77" t="s">
        <v>1463</v>
      </c>
      <c r="I52" s="76"/>
      <c r="J52" s="76" t="s">
        <v>1629</v>
      </c>
      <c r="K52" s="77" t="s">
        <v>1429</v>
      </c>
    </row>
    <row r="53" s="67" customFormat="1" ht="15" spans="1:11">
      <c r="A53" s="74" t="s">
        <v>1630</v>
      </c>
      <c r="B53" s="75" t="s">
        <v>1429</v>
      </c>
      <c r="C53" s="74"/>
      <c r="D53" s="74" t="s">
        <v>1631</v>
      </c>
      <c r="E53" s="75" t="s">
        <v>1429</v>
      </c>
      <c r="F53" s="74"/>
      <c r="G53" s="74" t="s">
        <v>1632</v>
      </c>
      <c r="H53" s="75" t="s">
        <v>1433</v>
      </c>
      <c r="I53" s="74"/>
      <c r="J53" s="74" t="s">
        <v>1633</v>
      </c>
      <c r="K53" s="75" t="s">
        <v>1429</v>
      </c>
    </row>
    <row r="54" s="67" customFormat="1" ht="15" spans="1:11">
      <c r="A54" s="76" t="s">
        <v>1634</v>
      </c>
      <c r="B54" s="77" t="s">
        <v>1429</v>
      </c>
      <c r="C54" s="76"/>
      <c r="D54" s="76" t="s">
        <v>1635</v>
      </c>
      <c r="E54" s="77" t="s">
        <v>1555</v>
      </c>
      <c r="F54" s="76"/>
      <c r="G54" s="76" t="s">
        <v>1636</v>
      </c>
      <c r="H54" s="77" t="s">
        <v>1433</v>
      </c>
      <c r="I54" s="76"/>
      <c r="J54" s="76" t="s">
        <v>1637</v>
      </c>
      <c r="K54" s="77" t="s">
        <v>1429</v>
      </c>
    </row>
    <row r="55" s="67" customFormat="1" ht="15" spans="1:11">
      <c r="A55" s="74" t="s">
        <v>1638</v>
      </c>
      <c r="B55" s="75" t="s">
        <v>1429</v>
      </c>
      <c r="C55" s="74"/>
      <c r="D55" s="74" t="s">
        <v>1639</v>
      </c>
      <c r="E55" s="75" t="s">
        <v>1429</v>
      </c>
      <c r="F55" s="74"/>
      <c r="G55" s="74" t="s">
        <v>1640</v>
      </c>
      <c r="H55" s="75" t="s">
        <v>1429</v>
      </c>
      <c r="I55" s="74"/>
      <c r="J55" s="74" t="s">
        <v>1641</v>
      </c>
      <c r="K55" s="75" t="s">
        <v>1433</v>
      </c>
    </row>
    <row r="56" s="67" customFormat="1" ht="15" spans="1:11">
      <c r="A56" s="76" t="s">
        <v>1642</v>
      </c>
      <c r="B56" s="77" t="s">
        <v>1433</v>
      </c>
      <c r="C56" s="76"/>
      <c r="D56" s="76" t="s">
        <v>1643</v>
      </c>
      <c r="E56" s="77" t="s">
        <v>1429</v>
      </c>
      <c r="F56" s="76"/>
      <c r="G56" s="76" t="s">
        <v>1644</v>
      </c>
      <c r="H56" s="77" t="s">
        <v>1429</v>
      </c>
      <c r="I56" s="76"/>
      <c r="J56" s="76" t="s">
        <v>1645</v>
      </c>
      <c r="K56" s="77" t="s">
        <v>1429</v>
      </c>
    </row>
    <row r="57" s="67" customFormat="1" ht="15" spans="1:11">
      <c r="A57" s="74" t="s">
        <v>1646</v>
      </c>
      <c r="B57" s="75" t="s">
        <v>1429</v>
      </c>
      <c r="C57" s="74"/>
      <c r="D57" s="74" t="s">
        <v>1647</v>
      </c>
      <c r="E57" s="75" t="s">
        <v>1429</v>
      </c>
      <c r="F57" s="74"/>
      <c r="G57" s="74" t="s">
        <v>1648</v>
      </c>
      <c r="H57" s="75" t="s">
        <v>1429</v>
      </c>
      <c r="I57" s="74"/>
      <c r="J57" s="74" t="s">
        <v>1649</v>
      </c>
      <c r="K57" s="75" t="s">
        <v>1463</v>
      </c>
    </row>
    <row r="58" s="67" customFormat="1" ht="15" spans="1:11">
      <c r="A58" s="76" t="s">
        <v>1650</v>
      </c>
      <c r="B58" s="77" t="s">
        <v>1429</v>
      </c>
      <c r="C58" s="76"/>
      <c r="D58" s="76" t="s">
        <v>1651</v>
      </c>
      <c r="E58" s="77" t="s">
        <v>1429</v>
      </c>
      <c r="F58" s="76"/>
      <c r="G58" s="76" t="s">
        <v>1652</v>
      </c>
      <c r="H58" s="77" t="s">
        <v>1433</v>
      </c>
      <c r="I58" s="76"/>
      <c r="J58" s="76" t="s">
        <v>1653</v>
      </c>
      <c r="K58" s="77" t="s">
        <v>1429</v>
      </c>
    </row>
    <row r="59" s="67" customFormat="1" ht="15" spans="1:11">
      <c r="A59" s="74" t="s">
        <v>1654</v>
      </c>
      <c r="B59" s="75" t="s">
        <v>1433</v>
      </c>
      <c r="C59" s="74"/>
      <c r="D59" s="74" t="s">
        <v>1655</v>
      </c>
      <c r="E59" s="75" t="s">
        <v>1463</v>
      </c>
      <c r="F59" s="74"/>
      <c r="G59" s="74" t="s">
        <v>1656</v>
      </c>
      <c r="H59" s="75" t="s">
        <v>1429</v>
      </c>
      <c r="I59" s="74"/>
      <c r="J59" s="74" t="s">
        <v>1657</v>
      </c>
      <c r="K59" s="75" t="s">
        <v>1429</v>
      </c>
    </row>
    <row r="60" s="67" customFormat="1" ht="15" spans="1:11">
      <c r="A60" s="76" t="s">
        <v>1658</v>
      </c>
      <c r="B60" s="77" t="s">
        <v>1433</v>
      </c>
      <c r="C60" s="76"/>
      <c r="D60" s="76" t="s">
        <v>1659</v>
      </c>
      <c r="E60" s="77" t="s">
        <v>1433</v>
      </c>
      <c r="F60" s="76"/>
      <c r="G60" s="76" t="s">
        <v>1660</v>
      </c>
      <c r="H60" s="77" t="s">
        <v>1429</v>
      </c>
      <c r="I60" s="76"/>
      <c r="J60" s="76" t="s">
        <v>1661</v>
      </c>
      <c r="K60" s="77" t="s">
        <v>1429</v>
      </c>
    </row>
    <row r="61" s="67" customFormat="1" ht="15" spans="1:11">
      <c r="A61" s="74" t="s">
        <v>1662</v>
      </c>
      <c r="B61" s="75" t="s">
        <v>1433</v>
      </c>
      <c r="C61" s="74"/>
      <c r="D61" s="74" t="s">
        <v>1663</v>
      </c>
      <c r="E61" s="75" t="s">
        <v>1429</v>
      </c>
      <c r="F61" s="74"/>
      <c r="G61" s="74" t="s">
        <v>1664</v>
      </c>
      <c r="H61" s="75" t="s">
        <v>1429</v>
      </c>
      <c r="I61" s="74"/>
      <c r="J61" s="74" t="s">
        <v>1665</v>
      </c>
      <c r="K61" s="75" t="s">
        <v>1429</v>
      </c>
    </row>
    <row r="62" s="67" customFormat="1" ht="15" spans="1:11">
      <c r="A62" s="76" t="s">
        <v>1666</v>
      </c>
      <c r="B62" s="77" t="s">
        <v>1429</v>
      </c>
      <c r="C62" s="76"/>
      <c r="D62" s="76" t="s">
        <v>1667</v>
      </c>
      <c r="E62" s="77" t="s">
        <v>1429</v>
      </c>
      <c r="F62" s="76"/>
      <c r="G62" s="76" t="s">
        <v>1668</v>
      </c>
      <c r="H62" s="77" t="s">
        <v>1429</v>
      </c>
      <c r="I62" s="76"/>
      <c r="J62" s="76" t="s">
        <v>1669</v>
      </c>
      <c r="K62" s="77" t="s">
        <v>1429</v>
      </c>
    </row>
    <row r="63" s="67" customFormat="1" ht="15" spans="1:8">
      <c r="A63" s="74" t="s">
        <v>1670</v>
      </c>
      <c r="B63" s="75" t="s">
        <v>1429</v>
      </c>
      <c r="C63" s="74"/>
      <c r="D63" s="74" t="s">
        <v>1671</v>
      </c>
      <c r="E63" s="75" t="s">
        <v>1429</v>
      </c>
      <c r="F63" s="74"/>
      <c r="G63" s="74" t="s">
        <v>1432</v>
      </c>
      <c r="H63" s="75" t="s">
        <v>1433</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C18" sqref="C18"/>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1992</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4792</v>
      </c>
      <c r="B5" s="36"/>
      <c r="C5" s="37" t="s">
        <v>4793</v>
      </c>
      <c r="D5" s="37" t="s">
        <v>4794</v>
      </c>
      <c r="E5" s="37"/>
      <c r="F5" s="37" t="s">
        <v>4795</v>
      </c>
      <c r="G5" s="37"/>
      <c r="H5" s="37"/>
      <c r="I5" s="37"/>
    </row>
    <row r="6" s="30" customFormat="1" ht="13.5" spans="1:9">
      <c r="A6" s="36"/>
      <c r="B6" s="36"/>
      <c r="C6" s="38" t="s">
        <v>4796</v>
      </c>
      <c r="D6" s="38" t="s">
        <v>4796</v>
      </c>
      <c r="E6" s="39" t="s">
        <v>4797</v>
      </c>
      <c r="F6" s="40" t="s">
        <v>4798</v>
      </c>
      <c r="G6" s="40" t="s">
        <v>4799</v>
      </c>
      <c r="H6" s="40" t="s">
        <v>4800</v>
      </c>
      <c r="I6" s="40" t="s">
        <v>4801</v>
      </c>
    </row>
    <row r="7" s="30" customFormat="1" ht="13.5" spans="1:9">
      <c r="A7" s="36" t="s">
        <v>4802</v>
      </c>
      <c r="B7" s="41" t="s">
        <v>4803</v>
      </c>
      <c r="C7" s="42">
        <v>54</v>
      </c>
      <c r="D7" s="42">
        <v>49</v>
      </c>
      <c r="E7" s="42">
        <v>16</v>
      </c>
      <c r="F7" s="42">
        <v>30</v>
      </c>
      <c r="G7" s="42">
        <v>29</v>
      </c>
      <c r="H7" s="42">
        <v>28</v>
      </c>
      <c r="I7" s="42">
        <v>28</v>
      </c>
    </row>
    <row r="8" s="30" customFormat="1" ht="13.5" spans="1:9">
      <c r="A8" s="36"/>
      <c r="B8" s="43" t="s">
        <v>4804</v>
      </c>
      <c r="C8" s="42">
        <v>85</v>
      </c>
      <c r="D8" s="42">
        <v>80</v>
      </c>
      <c r="E8" s="42">
        <v>26</v>
      </c>
      <c r="F8" s="42">
        <v>39</v>
      </c>
      <c r="G8" s="42">
        <v>37</v>
      </c>
      <c r="H8" s="42">
        <v>36</v>
      </c>
      <c r="I8" s="42">
        <v>35</v>
      </c>
    </row>
    <row r="9" s="30" customFormat="1" ht="13.5" spans="1:9">
      <c r="A9" s="36"/>
      <c r="B9" s="43" t="s">
        <v>4805</v>
      </c>
      <c r="C9" s="42">
        <v>74</v>
      </c>
      <c r="D9" s="42">
        <v>74</v>
      </c>
      <c r="E9" s="42">
        <v>25</v>
      </c>
      <c r="F9" s="42">
        <v>40</v>
      </c>
      <c r="G9" s="42">
        <v>39</v>
      </c>
      <c r="H9" s="42">
        <v>39</v>
      </c>
      <c r="I9" s="42">
        <v>39</v>
      </c>
    </row>
    <row r="10" s="30" customFormat="1" ht="13.5" spans="1:9">
      <c r="A10" s="36" t="s">
        <v>4806</v>
      </c>
      <c r="B10" s="43" t="s">
        <v>4807</v>
      </c>
      <c r="C10" s="42">
        <v>68</v>
      </c>
      <c r="D10" s="42">
        <v>75</v>
      </c>
      <c r="E10" s="42">
        <v>25</v>
      </c>
      <c r="F10" s="42">
        <v>40</v>
      </c>
      <c r="G10" s="42">
        <v>39</v>
      </c>
      <c r="H10" s="42">
        <v>38</v>
      </c>
      <c r="I10" s="42">
        <v>38</v>
      </c>
    </row>
    <row r="11" s="30" customFormat="1" ht="13.5" spans="1:9">
      <c r="A11" s="36"/>
      <c r="B11" s="43" t="s">
        <v>4808</v>
      </c>
      <c r="C11" s="42">
        <v>76</v>
      </c>
      <c r="D11" s="42">
        <v>74</v>
      </c>
      <c r="E11" s="42">
        <v>27</v>
      </c>
      <c r="F11" s="42">
        <v>42</v>
      </c>
      <c r="G11" s="42">
        <v>41</v>
      </c>
      <c r="H11" s="42">
        <v>39</v>
      </c>
      <c r="I11" s="42">
        <v>38</v>
      </c>
    </row>
    <row r="12" s="30" customFormat="1" ht="13.5" spans="1:9">
      <c r="A12" s="36"/>
      <c r="B12" s="43" t="s">
        <v>4809</v>
      </c>
      <c r="C12" s="42">
        <v>83</v>
      </c>
      <c r="D12" s="42">
        <v>83</v>
      </c>
      <c r="E12" s="42">
        <v>34</v>
      </c>
      <c r="F12" s="42">
        <v>52</v>
      </c>
      <c r="G12" s="42">
        <v>51</v>
      </c>
      <c r="H12" s="42">
        <v>50</v>
      </c>
      <c r="I12" s="42">
        <v>50</v>
      </c>
    </row>
    <row r="13" s="30" customFormat="1" ht="13.5" spans="1:9">
      <c r="A13" s="36"/>
      <c r="B13" s="44" t="s">
        <v>4810</v>
      </c>
      <c r="C13" s="42">
        <v>75</v>
      </c>
      <c r="D13" s="42">
        <v>75</v>
      </c>
      <c r="E13" s="42">
        <v>26</v>
      </c>
      <c r="F13" s="42">
        <v>46</v>
      </c>
      <c r="G13" s="42">
        <v>46</v>
      </c>
      <c r="H13" s="42">
        <v>46</v>
      </c>
      <c r="I13" s="42">
        <v>46</v>
      </c>
    </row>
    <row r="14" s="30" customFormat="1" ht="13.5" spans="1:9">
      <c r="A14" s="36"/>
      <c r="B14" s="43" t="s">
        <v>4811</v>
      </c>
      <c r="C14" s="42">
        <v>78</v>
      </c>
      <c r="D14" s="42">
        <v>77</v>
      </c>
      <c r="E14" s="42">
        <v>28</v>
      </c>
      <c r="F14" s="42">
        <v>41</v>
      </c>
      <c r="G14" s="42">
        <v>40</v>
      </c>
      <c r="H14" s="42">
        <v>39</v>
      </c>
      <c r="I14" s="42">
        <v>38</v>
      </c>
    </row>
    <row r="15" s="30" customFormat="1" ht="13.5" spans="1:9">
      <c r="A15" s="36"/>
      <c r="B15" s="43" t="s">
        <v>4812</v>
      </c>
      <c r="C15" s="42">
        <v>78</v>
      </c>
      <c r="D15" s="42">
        <v>77</v>
      </c>
      <c r="E15" s="42">
        <v>28</v>
      </c>
      <c r="F15" s="42">
        <v>40</v>
      </c>
      <c r="G15" s="42">
        <v>37</v>
      </c>
      <c r="H15" s="42">
        <v>36</v>
      </c>
      <c r="I15" s="42">
        <v>36</v>
      </c>
    </row>
    <row r="16" s="30" customFormat="1" ht="13.5" spans="1:9">
      <c r="A16" s="36"/>
      <c r="B16" s="45" t="s">
        <v>4813</v>
      </c>
      <c r="C16" s="42">
        <v>110</v>
      </c>
      <c r="D16" s="42">
        <v>110</v>
      </c>
      <c r="E16" s="42">
        <v>56</v>
      </c>
      <c r="F16" s="42">
        <v>66</v>
      </c>
      <c r="G16" s="42">
        <v>61</v>
      </c>
      <c r="H16" s="42">
        <v>59</v>
      </c>
      <c r="I16" s="42">
        <v>56</v>
      </c>
    </row>
    <row r="17" s="30" customFormat="1" ht="13.5" spans="1:9">
      <c r="A17" s="36"/>
      <c r="B17" s="43" t="s">
        <v>4814</v>
      </c>
      <c r="C17" s="42">
        <v>100</v>
      </c>
      <c r="D17" s="42">
        <v>95</v>
      </c>
      <c r="E17" s="42">
        <v>26</v>
      </c>
      <c r="F17" s="42">
        <v>51</v>
      </c>
      <c r="G17" s="42">
        <v>49</v>
      </c>
      <c r="H17" s="42">
        <v>48</v>
      </c>
      <c r="I17" s="42">
        <v>47</v>
      </c>
    </row>
    <row r="18" s="30" customFormat="1" ht="13.5" spans="1:9">
      <c r="A18" s="36"/>
      <c r="B18" s="43" t="s">
        <v>4815</v>
      </c>
      <c r="C18" s="42">
        <v>72</v>
      </c>
      <c r="D18" s="42">
        <v>72</v>
      </c>
      <c r="E18" s="42">
        <v>23</v>
      </c>
      <c r="F18" s="42">
        <v>38</v>
      </c>
      <c r="G18" s="42">
        <v>36</v>
      </c>
      <c r="H18" s="42">
        <v>35</v>
      </c>
      <c r="I18" s="42">
        <v>34</v>
      </c>
    </row>
    <row r="19" s="30" customFormat="1" ht="13.5" spans="1:9">
      <c r="A19" s="36"/>
      <c r="B19" s="43" t="s">
        <v>4816</v>
      </c>
      <c r="C19" s="42">
        <v>82</v>
      </c>
      <c r="D19" s="42">
        <v>81</v>
      </c>
      <c r="E19" s="42">
        <v>33</v>
      </c>
      <c r="F19" s="42">
        <v>57</v>
      </c>
      <c r="G19" s="42">
        <v>56</v>
      </c>
      <c r="H19" s="42">
        <v>56</v>
      </c>
      <c r="I19" s="42">
        <v>56</v>
      </c>
    </row>
    <row r="20" s="30" customFormat="1" ht="13.5" spans="1:9">
      <c r="A20" s="36"/>
      <c r="B20" s="45" t="s">
        <v>4817</v>
      </c>
      <c r="C20" s="42">
        <v>84</v>
      </c>
      <c r="D20" s="42">
        <v>85</v>
      </c>
      <c r="E20" s="42">
        <v>36</v>
      </c>
      <c r="F20" s="42">
        <v>53</v>
      </c>
      <c r="G20" s="42">
        <v>53</v>
      </c>
      <c r="H20" s="42">
        <v>52</v>
      </c>
      <c r="I20" s="42">
        <v>52</v>
      </c>
    </row>
    <row r="21" s="30" customFormat="1" spans="1:9">
      <c r="A21" s="46"/>
      <c r="B21" s="43" t="s">
        <v>4818</v>
      </c>
      <c r="C21" s="42">
        <v>60</v>
      </c>
      <c r="D21" s="42">
        <v>65</v>
      </c>
      <c r="E21" s="42">
        <v>28</v>
      </c>
      <c r="F21" s="42">
        <v>47</v>
      </c>
      <c r="G21" s="42">
        <v>47</v>
      </c>
      <c r="H21" s="42">
        <v>46</v>
      </c>
      <c r="I21" s="42">
        <v>46</v>
      </c>
    </row>
    <row r="22" s="30" customFormat="1" ht="13.5" spans="1:9">
      <c r="A22" s="36"/>
      <c r="B22" s="41" t="s">
        <v>4819</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4820</v>
      </c>
      <c r="C24" s="42">
        <v>120</v>
      </c>
      <c r="D24" s="42">
        <v>125</v>
      </c>
      <c r="E24" s="42">
        <v>37</v>
      </c>
      <c r="F24" s="42">
        <v>49</v>
      </c>
      <c r="G24" s="42">
        <v>48</v>
      </c>
      <c r="H24" s="42">
        <v>47</v>
      </c>
      <c r="I24" s="42">
        <v>46</v>
      </c>
    </row>
    <row r="25" s="30" customFormat="1" ht="13.5" spans="1:9">
      <c r="A25" s="36"/>
      <c r="B25" s="43" t="s">
        <v>4821</v>
      </c>
      <c r="C25" s="42">
        <v>83</v>
      </c>
      <c r="D25" s="42">
        <v>80</v>
      </c>
      <c r="E25" s="42">
        <v>28</v>
      </c>
      <c r="F25" s="42">
        <v>43</v>
      </c>
      <c r="G25" s="42">
        <v>42</v>
      </c>
      <c r="H25" s="42">
        <v>42</v>
      </c>
      <c r="I25" s="42">
        <v>41</v>
      </c>
    </row>
    <row r="26" s="30" customFormat="1" ht="13.5" spans="1:9">
      <c r="A26" s="36"/>
      <c r="B26" s="48" t="s">
        <v>4822</v>
      </c>
      <c r="C26" s="42">
        <v>80</v>
      </c>
      <c r="D26" s="42">
        <v>76</v>
      </c>
      <c r="E26" s="42">
        <v>26</v>
      </c>
      <c r="F26" s="42">
        <v>44</v>
      </c>
      <c r="G26" s="42">
        <v>42</v>
      </c>
      <c r="H26" s="42">
        <v>42</v>
      </c>
      <c r="I26" s="42">
        <v>41</v>
      </c>
    </row>
    <row r="27" s="30" customFormat="1" ht="13.5" spans="1:9">
      <c r="A27" s="36"/>
      <c r="B27" s="48" t="s">
        <v>4823</v>
      </c>
      <c r="C27" s="42">
        <v>85</v>
      </c>
      <c r="D27" s="42">
        <v>80</v>
      </c>
      <c r="E27" s="42">
        <v>26</v>
      </c>
      <c r="F27" s="42">
        <v>44</v>
      </c>
      <c r="G27" s="42">
        <v>42</v>
      </c>
      <c r="H27" s="42">
        <v>42</v>
      </c>
      <c r="I27" s="42">
        <v>41</v>
      </c>
    </row>
    <row r="28" s="30" customFormat="1" ht="13.5" spans="1:9">
      <c r="A28" s="36"/>
      <c r="B28" s="49" t="s">
        <v>4824</v>
      </c>
      <c r="C28" s="42">
        <v>85</v>
      </c>
      <c r="D28" s="42">
        <v>80</v>
      </c>
      <c r="E28" s="42">
        <v>26</v>
      </c>
      <c r="F28" s="42">
        <v>51</v>
      </c>
      <c r="G28" s="42">
        <v>50</v>
      </c>
      <c r="H28" s="42">
        <v>48</v>
      </c>
      <c r="I28" s="42">
        <v>46</v>
      </c>
    </row>
    <row r="29" s="30" customFormat="1" ht="13.5" spans="1:9">
      <c r="A29" s="36"/>
      <c r="B29" s="49" t="s">
        <v>4825</v>
      </c>
      <c r="C29" s="42">
        <v>85</v>
      </c>
      <c r="D29" s="42">
        <v>80</v>
      </c>
      <c r="E29" s="42">
        <v>26</v>
      </c>
      <c r="F29" s="42">
        <v>56</v>
      </c>
      <c r="G29" s="42">
        <v>55</v>
      </c>
      <c r="H29" s="42">
        <v>54</v>
      </c>
      <c r="I29" s="42">
        <v>53</v>
      </c>
    </row>
    <row r="30" s="30" customFormat="1" ht="13.5" spans="1:9">
      <c r="A30" s="36"/>
      <c r="B30" s="49" t="s">
        <v>4826</v>
      </c>
      <c r="C30" s="42">
        <v>96</v>
      </c>
      <c r="D30" s="42">
        <v>95</v>
      </c>
      <c r="E30" s="42">
        <v>26</v>
      </c>
      <c r="F30" s="42">
        <v>49</v>
      </c>
      <c r="G30" s="42">
        <v>48</v>
      </c>
      <c r="H30" s="42">
        <v>47</v>
      </c>
      <c r="I30" s="42">
        <v>47</v>
      </c>
    </row>
    <row r="31" s="30" customFormat="1" ht="13.5" spans="1:9">
      <c r="A31" s="36"/>
      <c r="B31" s="49" t="s">
        <v>4827</v>
      </c>
      <c r="C31" s="42">
        <v>100</v>
      </c>
      <c r="D31" s="42">
        <v>105</v>
      </c>
      <c r="E31" s="42">
        <v>34</v>
      </c>
      <c r="F31" s="42">
        <v>81</v>
      </c>
      <c r="G31" s="42">
        <v>80</v>
      </c>
      <c r="H31" s="42">
        <v>79</v>
      </c>
      <c r="I31" s="42">
        <v>78</v>
      </c>
    </row>
    <row r="32" s="30" customFormat="1" ht="13.5" spans="1:9">
      <c r="A32" s="36"/>
      <c r="B32" s="50" t="s">
        <v>1073</v>
      </c>
      <c r="C32" s="42">
        <v>100</v>
      </c>
      <c r="D32" s="42">
        <v>100</v>
      </c>
      <c r="E32" s="42">
        <v>36</v>
      </c>
      <c r="F32" s="42">
        <v>81</v>
      </c>
      <c r="G32" s="42">
        <v>80</v>
      </c>
      <c r="H32" s="42">
        <v>79</v>
      </c>
      <c r="I32" s="42">
        <v>78</v>
      </c>
    </row>
    <row r="33" s="30" customFormat="1" customHeight="1" spans="1:9">
      <c r="A33" s="36"/>
      <c r="B33" s="49" t="s">
        <v>4828</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4829</v>
      </c>
      <c r="C35" s="42">
        <v>85</v>
      </c>
      <c r="D35" s="42">
        <v>85</v>
      </c>
      <c r="E35" s="42">
        <v>34</v>
      </c>
      <c r="F35" s="42">
        <v>76</v>
      </c>
      <c r="G35" s="42">
        <v>72</v>
      </c>
      <c r="H35" s="42">
        <v>71</v>
      </c>
      <c r="I35" s="42">
        <v>70</v>
      </c>
    </row>
    <row r="36" s="30" customFormat="1" ht="13.5" spans="1:9">
      <c r="A36" s="36"/>
      <c r="B36" s="49" t="s">
        <v>4830</v>
      </c>
      <c r="C36" s="42">
        <v>90</v>
      </c>
      <c r="D36" s="42">
        <v>95</v>
      </c>
      <c r="E36" s="42">
        <v>46</v>
      </c>
      <c r="F36" s="42">
        <v>101</v>
      </c>
      <c r="G36" s="42">
        <v>100</v>
      </c>
      <c r="H36" s="42">
        <v>99</v>
      </c>
      <c r="I36" s="42">
        <v>98</v>
      </c>
    </row>
    <row r="37" s="30" customFormat="1" ht="13.5" spans="1:9">
      <c r="A37" s="36"/>
      <c r="B37" s="49" t="s">
        <v>4831</v>
      </c>
      <c r="C37" s="42">
        <v>90</v>
      </c>
      <c r="D37" s="42">
        <v>90</v>
      </c>
      <c r="E37" s="42">
        <v>31</v>
      </c>
      <c r="F37" s="42">
        <v>61</v>
      </c>
      <c r="G37" s="42">
        <v>60</v>
      </c>
      <c r="H37" s="42">
        <v>59</v>
      </c>
      <c r="I37" s="42">
        <v>59</v>
      </c>
    </row>
    <row r="38" s="30" customFormat="1" ht="13.5" spans="1:9">
      <c r="A38" s="36"/>
      <c r="B38" s="50" t="s">
        <v>4832</v>
      </c>
      <c r="C38" s="42">
        <v>84</v>
      </c>
      <c r="D38" s="42">
        <v>79</v>
      </c>
      <c r="E38" s="42">
        <v>34</v>
      </c>
      <c r="F38" s="42">
        <v>81</v>
      </c>
      <c r="G38" s="42">
        <v>77</v>
      </c>
      <c r="H38" s="42">
        <v>75</v>
      </c>
      <c r="I38" s="42">
        <v>71</v>
      </c>
    </row>
    <row r="39" s="30" customFormat="1" ht="13.5" spans="1:9">
      <c r="A39" s="36"/>
      <c r="B39" s="50" t="s">
        <v>4833</v>
      </c>
      <c r="C39" s="42">
        <v>84</v>
      </c>
      <c r="D39" s="42">
        <v>80</v>
      </c>
      <c r="E39" s="42">
        <v>36</v>
      </c>
      <c r="F39" s="42">
        <v>81</v>
      </c>
      <c r="G39" s="42">
        <v>77</v>
      </c>
      <c r="H39" s="42">
        <v>75</v>
      </c>
      <c r="I39" s="42">
        <v>71</v>
      </c>
    </row>
    <row r="40" s="30" customFormat="1" ht="13.5" spans="1:9">
      <c r="A40" s="36"/>
      <c r="B40" s="49" t="s">
        <v>4834</v>
      </c>
      <c r="C40" s="42">
        <v>110</v>
      </c>
      <c r="D40" s="42">
        <v>105</v>
      </c>
      <c r="E40" s="42">
        <v>34</v>
      </c>
      <c r="F40" s="42">
        <v>72</v>
      </c>
      <c r="G40" s="42">
        <v>71</v>
      </c>
      <c r="H40" s="42">
        <v>70</v>
      </c>
      <c r="I40" s="42">
        <v>70</v>
      </c>
    </row>
    <row r="41" s="30" customFormat="1" ht="13.5" spans="1:9">
      <c r="A41" s="36"/>
      <c r="B41" s="49" t="s">
        <v>4835</v>
      </c>
      <c r="C41" s="42">
        <v>95</v>
      </c>
      <c r="D41" s="42">
        <v>95</v>
      </c>
      <c r="E41" s="42">
        <v>34</v>
      </c>
      <c r="F41" s="42">
        <v>76</v>
      </c>
      <c r="G41" s="42">
        <v>75</v>
      </c>
      <c r="H41" s="42">
        <v>74</v>
      </c>
      <c r="I41" s="42">
        <v>74</v>
      </c>
    </row>
    <row r="42" s="30" customFormat="1" ht="13.5" spans="1:9">
      <c r="A42" s="36"/>
      <c r="B42" s="49" t="s">
        <v>4836</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4837</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4838</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4839</v>
      </c>
      <c r="C50" s="42">
        <v>125</v>
      </c>
      <c r="D50" s="42">
        <v>125</v>
      </c>
      <c r="E50" s="42">
        <v>46</v>
      </c>
      <c r="F50" s="42">
        <v>106</v>
      </c>
      <c r="G50" s="42">
        <v>105</v>
      </c>
      <c r="H50" s="42">
        <v>104</v>
      </c>
      <c r="I50" s="42">
        <v>103</v>
      </c>
    </row>
    <row r="51" s="30" customFormat="1" ht="16.5" spans="1:9">
      <c r="A51" s="36"/>
      <c r="B51" s="51" t="s">
        <v>4840</v>
      </c>
      <c r="C51" s="42">
        <v>120</v>
      </c>
      <c r="D51" s="42">
        <v>120</v>
      </c>
      <c r="E51" s="42">
        <v>56</v>
      </c>
      <c r="F51" s="42">
        <v>116</v>
      </c>
      <c r="G51" s="42">
        <v>115</v>
      </c>
      <c r="H51" s="42">
        <v>114</v>
      </c>
      <c r="I51" s="42">
        <v>113</v>
      </c>
    </row>
    <row r="52" s="30" customFormat="1" customHeight="1" spans="1:9">
      <c r="A52" s="36"/>
      <c r="B52" s="49" t="s">
        <v>4841</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4842</v>
      </c>
      <c r="C54" s="42">
        <v>120</v>
      </c>
      <c r="D54" s="42">
        <v>125</v>
      </c>
      <c r="E54" s="42">
        <v>56</v>
      </c>
      <c r="F54" s="42">
        <v>121</v>
      </c>
      <c r="G54" s="42">
        <v>121</v>
      </c>
      <c r="H54" s="42">
        <v>121</v>
      </c>
      <c r="I54" s="42">
        <v>121</v>
      </c>
    </row>
    <row r="55" s="30" customFormat="1" ht="13.5" spans="1:9">
      <c r="A55" s="36"/>
      <c r="B55" s="49" t="s">
        <v>4843</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4844</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4845</v>
      </c>
      <c r="C59" s="42">
        <v>120</v>
      </c>
      <c r="D59" s="42">
        <v>120</v>
      </c>
      <c r="E59" s="42">
        <v>68</v>
      </c>
      <c r="F59" s="42">
        <v>99</v>
      </c>
      <c r="G59" s="42">
        <v>97</v>
      </c>
      <c r="H59" s="42">
        <v>96</v>
      </c>
      <c r="I59" s="42">
        <v>96</v>
      </c>
    </row>
    <row r="60" s="30" customFormat="1" ht="13.5" spans="1:9">
      <c r="A60" s="36"/>
      <c r="B60" s="49" t="s">
        <v>4846</v>
      </c>
      <c r="C60" s="42">
        <v>137</v>
      </c>
      <c r="D60" s="42">
        <v>138</v>
      </c>
      <c r="E60" s="42">
        <v>39</v>
      </c>
      <c r="F60" s="42">
        <v>81</v>
      </c>
      <c r="G60" s="42">
        <v>79</v>
      </c>
      <c r="H60" s="42">
        <v>78</v>
      </c>
      <c r="I60" s="42">
        <v>78</v>
      </c>
    </row>
    <row r="61" s="30" customFormat="1" ht="13.5" spans="1:9">
      <c r="A61" s="36"/>
      <c r="B61" s="49" t="s">
        <v>4847</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4848</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1681</v>
      </c>
      <c r="B65" s="59"/>
      <c r="C65" s="60"/>
      <c r="D65" s="60"/>
      <c r="E65" s="60"/>
      <c r="F65" s="61"/>
      <c r="G65" s="61"/>
      <c r="H65" s="61"/>
      <c r="I65" s="61"/>
    </row>
    <row r="66" spans="1:9">
      <c r="A66" s="62" t="s">
        <v>4849</v>
      </c>
      <c r="B66" s="62"/>
      <c r="C66" s="62"/>
      <c r="D66" s="62"/>
      <c r="E66" s="62"/>
      <c r="F66" s="62"/>
      <c r="G66" s="62"/>
      <c r="H66" s="62"/>
      <c r="I66" s="62"/>
    </row>
    <row r="67" spans="1:9">
      <c r="A67" s="62" t="s">
        <v>4850</v>
      </c>
      <c r="B67" s="62"/>
      <c r="C67" s="62"/>
      <c r="D67" s="62"/>
      <c r="E67" s="62"/>
      <c r="F67" s="62"/>
      <c r="G67" s="62"/>
      <c r="H67" s="62"/>
      <c r="I67" s="62"/>
    </row>
    <row r="68" spans="1:9">
      <c r="A68" s="63" t="s">
        <v>4851</v>
      </c>
      <c r="B68" s="63"/>
      <c r="C68" s="63"/>
      <c r="D68" s="63"/>
      <c r="E68" s="63"/>
      <c r="F68" s="63"/>
      <c r="G68" s="63"/>
      <c r="H68" s="63"/>
      <c r="I68" s="63"/>
    </row>
    <row r="69" spans="1:9">
      <c r="A69" s="62" t="s">
        <v>4852</v>
      </c>
      <c r="B69" s="62"/>
      <c r="C69" s="62"/>
      <c r="D69" s="62"/>
      <c r="E69" s="62"/>
      <c r="F69" s="62"/>
      <c r="G69" s="62"/>
      <c r="H69" s="62"/>
      <c r="I69" s="62"/>
    </row>
    <row r="70" spans="1:9">
      <c r="A70" s="62" t="s">
        <v>4853</v>
      </c>
      <c r="B70" s="62"/>
      <c r="C70" s="62"/>
      <c r="D70" s="62"/>
      <c r="E70" s="62"/>
      <c r="F70" s="62"/>
      <c r="G70" s="62"/>
      <c r="H70" s="62"/>
      <c r="I70" s="62"/>
    </row>
    <row r="71" spans="1:9">
      <c r="A71" s="62" t="s">
        <v>4854</v>
      </c>
      <c r="B71" s="62"/>
      <c r="C71" s="62"/>
      <c r="D71" s="62"/>
      <c r="E71" s="62"/>
      <c r="F71" s="62"/>
      <c r="G71" s="62"/>
      <c r="H71" s="62"/>
      <c r="I71" s="62"/>
    </row>
    <row r="72" spans="1:9">
      <c r="A72" s="64" t="s">
        <v>4855</v>
      </c>
      <c r="B72" s="64"/>
      <c r="C72" s="64"/>
      <c r="D72" s="64"/>
      <c r="E72" s="64"/>
      <c r="F72" s="64"/>
      <c r="G72" s="64"/>
      <c r="H72" s="64"/>
      <c r="I72" s="64"/>
    </row>
    <row r="73" ht="31" customHeight="1" spans="1:9">
      <c r="A73" s="64" t="s">
        <v>4856</v>
      </c>
      <c r="B73" s="64"/>
      <c r="C73" s="64"/>
      <c r="D73" s="64"/>
      <c r="E73" s="64"/>
      <c r="F73" s="64"/>
      <c r="G73" s="64"/>
      <c r="H73" s="64"/>
      <c r="I73" s="64"/>
    </row>
    <row r="74" ht="24" customHeight="1" spans="1:9">
      <c r="A74" s="64" t="s">
        <v>4857</v>
      </c>
      <c r="B74" s="64"/>
      <c r="C74" s="64"/>
      <c r="D74" s="64"/>
      <c r="E74" s="64"/>
      <c r="F74" s="64"/>
      <c r="G74" s="64"/>
      <c r="H74" s="64"/>
      <c r="I74" s="64"/>
    </row>
    <row r="75" spans="1:9">
      <c r="A75" s="65" t="s">
        <v>4858</v>
      </c>
      <c r="B75" s="65"/>
      <c r="C75" s="65"/>
      <c r="D75" s="65"/>
      <c r="E75" s="65"/>
      <c r="F75" s="65"/>
      <c r="G75" s="65"/>
      <c r="H75" s="65"/>
      <c r="I75" s="65"/>
    </row>
    <row r="76" spans="1:9">
      <c r="A76" s="66" t="s">
        <v>4859</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4860</v>
      </c>
      <c r="B2" s="11"/>
      <c r="C2" s="11"/>
      <c r="D2" s="11"/>
      <c r="E2" s="11"/>
      <c r="F2" s="12"/>
      <c r="G2" s="12"/>
      <c r="H2" s="10"/>
      <c r="I2" s="10"/>
      <c r="J2" s="10"/>
      <c r="K2" s="10"/>
      <c r="L2" s="10"/>
    </row>
    <row r="3" spans="1:12">
      <c r="A3" s="13" t="s">
        <v>4861</v>
      </c>
      <c r="B3" s="13" t="s">
        <v>4862</v>
      </c>
      <c r="C3" s="13" t="s">
        <v>4863</v>
      </c>
      <c r="D3" s="13"/>
      <c r="E3" s="13" t="s">
        <v>4864</v>
      </c>
      <c r="F3" s="10"/>
      <c r="G3" s="14" t="s">
        <v>99</v>
      </c>
      <c r="H3" s="10"/>
      <c r="I3" s="10"/>
      <c r="J3" s="10"/>
      <c r="K3" s="10"/>
      <c r="L3" s="10"/>
    </row>
    <row r="4" spans="1:12">
      <c r="A4" s="13" t="s">
        <v>4865</v>
      </c>
      <c r="B4" s="13" t="s">
        <v>4866</v>
      </c>
      <c r="C4" s="13" t="s">
        <v>4867</v>
      </c>
      <c r="D4" s="13"/>
      <c r="E4" s="13" t="s">
        <v>4868</v>
      </c>
      <c r="F4" s="10"/>
      <c r="G4" s="10"/>
      <c r="H4" s="10"/>
      <c r="I4" s="10"/>
      <c r="J4" s="10"/>
      <c r="K4" s="10"/>
      <c r="L4" s="10"/>
    </row>
    <row r="5" spans="1:12">
      <c r="A5" s="13" t="s">
        <v>4869</v>
      </c>
      <c r="B5" s="15" t="s">
        <v>4870</v>
      </c>
      <c r="C5" s="13" t="s">
        <v>249</v>
      </c>
      <c r="D5" s="16" t="s">
        <v>4871</v>
      </c>
      <c r="E5" s="16" t="s">
        <v>4872</v>
      </c>
      <c r="F5" s="10"/>
      <c r="G5" s="10"/>
      <c r="H5" s="10"/>
      <c r="I5" s="10"/>
      <c r="J5" s="10"/>
      <c r="K5" s="10"/>
      <c r="L5" s="10"/>
    </row>
    <row r="6" spans="1:12">
      <c r="A6" s="17" t="s">
        <v>4873</v>
      </c>
      <c r="B6" s="17" t="s">
        <v>4874</v>
      </c>
      <c r="C6" s="18">
        <v>90</v>
      </c>
      <c r="D6" s="19">
        <v>130</v>
      </c>
      <c r="E6" s="19">
        <v>30</v>
      </c>
      <c r="F6" s="10"/>
      <c r="G6" s="10"/>
      <c r="H6" s="10"/>
      <c r="I6" s="10"/>
      <c r="J6" s="10"/>
      <c r="K6" s="10"/>
      <c r="L6" s="10"/>
    </row>
    <row r="7" spans="1:12">
      <c r="A7" s="17" t="s">
        <v>4875</v>
      </c>
      <c r="B7" s="17" t="s">
        <v>4876</v>
      </c>
      <c r="C7" s="18">
        <v>115</v>
      </c>
      <c r="D7" s="19">
        <v>180</v>
      </c>
      <c r="E7" s="19">
        <v>40</v>
      </c>
      <c r="F7" s="10"/>
      <c r="G7" s="10"/>
      <c r="H7" s="10"/>
      <c r="I7" s="10"/>
      <c r="J7" s="10"/>
      <c r="K7" s="10"/>
      <c r="L7" s="10"/>
    </row>
    <row r="8" ht="41.25" customHeight="1" spans="1:12">
      <c r="A8" s="17" t="s">
        <v>4877</v>
      </c>
      <c r="B8" s="20" t="s">
        <v>4878</v>
      </c>
      <c r="C8" s="18">
        <v>130</v>
      </c>
      <c r="D8" s="19">
        <v>190</v>
      </c>
      <c r="E8" s="19">
        <v>45</v>
      </c>
      <c r="F8" s="10"/>
      <c r="G8" s="10"/>
      <c r="H8" s="10"/>
      <c r="I8" s="10"/>
      <c r="J8" s="10"/>
      <c r="K8" s="10"/>
      <c r="L8" s="10"/>
    </row>
    <row r="9" ht="15" spans="1:12">
      <c r="A9" s="21" t="s">
        <v>4879</v>
      </c>
      <c r="B9" s="22" t="s">
        <v>4880</v>
      </c>
      <c r="C9" s="23">
        <v>160</v>
      </c>
      <c r="D9" s="24">
        <v>210</v>
      </c>
      <c r="E9" s="24">
        <v>55</v>
      </c>
      <c r="F9" s="10"/>
      <c r="G9" s="10"/>
      <c r="H9" s="10"/>
      <c r="I9" s="10"/>
      <c r="J9" s="10"/>
      <c r="K9" s="10"/>
      <c r="L9" s="10"/>
    </row>
    <row r="10" ht="24" customHeight="1" spans="1:12">
      <c r="A10" s="21" t="s">
        <v>4881</v>
      </c>
      <c r="B10" s="22" t="s">
        <v>3775</v>
      </c>
      <c r="C10" s="23">
        <v>180</v>
      </c>
      <c r="D10" s="24">
        <v>240</v>
      </c>
      <c r="E10" s="24">
        <v>75</v>
      </c>
      <c r="F10" s="10"/>
      <c r="G10" s="10"/>
      <c r="H10" s="10"/>
      <c r="I10" s="10"/>
      <c r="J10" s="10"/>
      <c r="K10" s="10"/>
      <c r="L10" s="10"/>
    </row>
    <row r="11" ht="49.5" customHeight="1" spans="1:12">
      <c r="A11" s="21" t="s">
        <v>4882</v>
      </c>
      <c r="B11" s="25" t="s">
        <v>4883</v>
      </c>
      <c r="C11" s="23">
        <v>220</v>
      </c>
      <c r="D11" s="24">
        <v>280</v>
      </c>
      <c r="E11" s="24">
        <v>75</v>
      </c>
      <c r="F11" s="10"/>
      <c r="G11" s="10"/>
      <c r="H11" s="10"/>
      <c r="I11" s="10"/>
      <c r="J11" s="10"/>
      <c r="K11" s="10"/>
      <c r="L11" s="10"/>
    </row>
    <row r="12" ht="41.25" customHeight="1" spans="1:12">
      <c r="A12" s="21" t="s">
        <v>4884</v>
      </c>
      <c r="B12" s="25" t="s">
        <v>4885</v>
      </c>
      <c r="C12" s="23">
        <v>240</v>
      </c>
      <c r="D12" s="24">
        <v>300</v>
      </c>
      <c r="E12" s="24">
        <v>80</v>
      </c>
      <c r="F12" s="10"/>
      <c r="G12" s="10"/>
      <c r="H12" s="10"/>
      <c r="I12" s="10"/>
      <c r="J12" s="10"/>
      <c r="K12" s="10"/>
      <c r="L12" s="10"/>
    </row>
    <row r="13" ht="52.5" customHeight="1" spans="1:12">
      <c r="A13" s="21" t="s">
        <v>4886</v>
      </c>
      <c r="B13" s="25" t="s">
        <v>4887</v>
      </c>
      <c r="C13" s="23">
        <v>260</v>
      </c>
      <c r="D13" s="24">
        <v>335</v>
      </c>
      <c r="E13" s="24">
        <v>100</v>
      </c>
      <c r="F13" s="10"/>
      <c r="G13" s="10"/>
      <c r="H13" s="10"/>
      <c r="I13" s="10"/>
      <c r="J13" s="10"/>
      <c r="K13" s="10"/>
      <c r="L13" s="10" t="s">
        <v>4888</v>
      </c>
    </row>
    <row r="14" ht="90" customHeight="1" spans="1:12">
      <c r="A14" s="21" t="s">
        <v>4889</v>
      </c>
      <c r="B14" s="25" t="s">
        <v>4890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4891</v>
      </c>
      <c r="B16" s="28"/>
      <c r="C16" s="28"/>
      <c r="D16" s="28"/>
      <c r="E16" s="28"/>
      <c r="F16" s="28"/>
      <c r="G16" s="28"/>
      <c r="H16" s="10"/>
      <c r="I16" s="10"/>
      <c r="J16" s="10"/>
      <c r="K16" s="10"/>
      <c r="L16" s="10"/>
    </row>
    <row r="17" spans="1:12">
      <c r="A17" s="28" t="s">
        <v>4892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3997</v>
      </c>
      <c r="D1" s="2" t="s">
        <v>4893</v>
      </c>
      <c r="E1" s="2" t="s">
        <v>222</v>
      </c>
      <c r="F1" s="4" t="s">
        <v>4894</v>
      </c>
      <c r="G1" s="4" t="s">
        <v>4895</v>
      </c>
      <c r="H1" s="5" t="s">
        <v>4896</v>
      </c>
      <c r="I1" s="8" t="s">
        <v>4897</v>
      </c>
    </row>
    <row r="2" ht="18.75" spans="1:9">
      <c r="A2" s="6" t="s">
        <v>4898</v>
      </c>
      <c r="B2" s="7">
        <v>35</v>
      </c>
      <c r="C2" s="7">
        <v>39</v>
      </c>
      <c r="D2" s="7">
        <v>20.5</v>
      </c>
      <c r="E2" s="7">
        <v>21</v>
      </c>
      <c r="F2" s="7">
        <v>23</v>
      </c>
      <c r="G2" s="7">
        <v>35</v>
      </c>
      <c r="H2" s="7">
        <v>41.91</v>
      </c>
      <c r="I2" s="7">
        <v>42</v>
      </c>
    </row>
    <row r="3" ht="18.75" spans="1:9">
      <c r="A3" s="6" t="s">
        <v>2179</v>
      </c>
      <c r="B3" s="7">
        <v>35</v>
      </c>
      <c r="C3" s="7">
        <v>37</v>
      </c>
      <c r="D3" s="7">
        <v>20</v>
      </c>
      <c r="E3" s="7">
        <v>20.5</v>
      </c>
      <c r="F3" s="7">
        <v>23</v>
      </c>
      <c r="G3" s="7">
        <v>35</v>
      </c>
      <c r="H3" s="7">
        <v>41</v>
      </c>
      <c r="I3" s="7">
        <v>41.5</v>
      </c>
    </row>
    <row r="4" ht="18.75" spans="1:9">
      <c r="A4" s="6" t="s">
        <v>2644</v>
      </c>
      <c r="B4" s="7">
        <v>34</v>
      </c>
      <c r="C4" s="7">
        <v>36</v>
      </c>
      <c r="D4" s="7">
        <v>19.5</v>
      </c>
      <c r="E4" s="7">
        <v>19.5</v>
      </c>
      <c r="F4" s="7">
        <v>21</v>
      </c>
      <c r="G4" s="7">
        <v>34</v>
      </c>
      <c r="H4" s="7">
        <v>40</v>
      </c>
      <c r="I4" s="7">
        <v>40.5</v>
      </c>
    </row>
    <row r="5" ht="18.75" spans="1:9">
      <c r="A5" s="6" t="s">
        <v>1898</v>
      </c>
      <c r="B5" s="7">
        <v>33.5</v>
      </c>
      <c r="C5" s="7">
        <v>34</v>
      </c>
      <c r="D5" s="7">
        <v>19</v>
      </c>
      <c r="E5" s="7">
        <v>19</v>
      </c>
      <c r="F5" s="7">
        <v>19.5</v>
      </c>
      <c r="G5" s="7">
        <v>33.5</v>
      </c>
      <c r="H5" s="7">
        <v>38.5</v>
      </c>
      <c r="I5" s="7">
        <v>38.5</v>
      </c>
    </row>
    <row r="6" ht="18.75" spans="1:9">
      <c r="A6" s="6" t="s">
        <v>1899</v>
      </c>
      <c r="B6" s="7">
        <v>33</v>
      </c>
      <c r="C6" s="7">
        <v>33.5</v>
      </c>
      <c r="D6" s="7">
        <v>17</v>
      </c>
      <c r="E6" s="7">
        <v>17</v>
      </c>
      <c r="F6" s="7">
        <v>19</v>
      </c>
      <c r="G6" s="7">
        <v>33.5</v>
      </c>
      <c r="H6" s="7">
        <v>36</v>
      </c>
      <c r="I6" s="7">
        <v>36.5</v>
      </c>
    </row>
    <row r="7" ht="18.75" spans="1:9">
      <c r="A7" s="6" t="s">
        <v>4899</v>
      </c>
      <c r="B7" s="7">
        <v>33</v>
      </c>
      <c r="C7" s="7">
        <v>33.5</v>
      </c>
      <c r="D7" s="7">
        <v>17</v>
      </c>
      <c r="E7" s="7">
        <v>17</v>
      </c>
      <c r="F7" s="7">
        <v>19</v>
      </c>
      <c r="G7" s="7">
        <v>33.5</v>
      </c>
      <c r="H7" s="7">
        <v>34.99</v>
      </c>
      <c r="I7" s="7">
        <v>35</v>
      </c>
    </row>
    <row r="8" ht="18.75" spans="1:9">
      <c r="A8" s="6" t="s">
        <v>4900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2021-04-19T01:02:51Z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